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ТопМенеджеры\Приемная\от Столовой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17" i="1" l="1"/>
  <c r="J12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99" i="1" l="1"/>
  <c r="H593" i="1"/>
  <c r="G257" i="1"/>
  <c r="G299" i="1"/>
  <c r="F299" i="1"/>
  <c r="J299" i="1"/>
  <c r="I299" i="1"/>
  <c r="H551" i="1"/>
  <c r="I593" i="1"/>
  <c r="F593" i="1"/>
  <c r="J593" i="1"/>
  <c r="F551" i="1"/>
  <c r="G593" i="1"/>
  <c r="J551" i="1"/>
  <c r="I551" i="1"/>
  <c r="G551" i="1"/>
  <c r="I509" i="1"/>
  <c r="G509" i="1"/>
  <c r="J509" i="1"/>
  <c r="H509" i="1"/>
  <c r="J467" i="1"/>
  <c r="H467" i="1"/>
  <c r="G467" i="1"/>
  <c r="I467" i="1"/>
  <c r="F509" i="1"/>
  <c r="F467" i="1"/>
  <c r="G425" i="1"/>
  <c r="I425" i="1"/>
  <c r="J425" i="1"/>
  <c r="H425" i="1"/>
  <c r="H383" i="1"/>
  <c r="J383" i="1"/>
  <c r="I383" i="1"/>
  <c r="G383" i="1"/>
  <c r="I341" i="1"/>
  <c r="G341" i="1"/>
  <c r="J341" i="1"/>
  <c r="H341" i="1"/>
  <c r="I257" i="1"/>
  <c r="J257" i="1"/>
  <c r="H257" i="1"/>
  <c r="J215" i="1"/>
  <c r="H215" i="1"/>
  <c r="I215" i="1"/>
  <c r="G215" i="1"/>
  <c r="I173" i="1"/>
  <c r="G173" i="1"/>
  <c r="J173" i="1"/>
  <c r="H173" i="1"/>
  <c r="H131" i="1"/>
  <c r="J131" i="1"/>
  <c r="I131" i="1"/>
  <c r="G131" i="1"/>
  <c r="I89" i="1"/>
  <c r="H89" i="1"/>
  <c r="G89" i="1"/>
  <c r="J89" i="1"/>
  <c r="I47" i="1"/>
  <c r="H47" i="1"/>
  <c r="G47" i="1"/>
  <c r="J47" i="1"/>
  <c r="F425" i="1"/>
  <c r="F383" i="1"/>
  <c r="F341" i="1"/>
  <c r="F257" i="1"/>
  <c r="F215" i="1"/>
  <c r="F173" i="1"/>
  <c r="F131" i="1"/>
  <c r="F89" i="1"/>
  <c r="F47" i="1"/>
  <c r="J594" i="1" l="1"/>
  <c r="H594" i="1"/>
  <c r="I594" i="1"/>
  <c r="G594" i="1"/>
  <c r="F594" i="1"/>
  <c r="L242" i="1"/>
  <c r="L237" i="1"/>
  <c r="L578" i="1"/>
  <c r="L573" i="1"/>
  <c r="L153" i="1"/>
  <c r="L158" i="1"/>
  <c r="L383" i="1"/>
  <c r="L353" i="1"/>
  <c r="L74" i="1"/>
  <c r="L69" i="1"/>
  <c r="L215" i="1"/>
  <c r="L185" i="1"/>
  <c r="L447" i="1"/>
  <c r="L452" i="1"/>
  <c r="L551" i="1"/>
  <c r="L521" i="1"/>
  <c r="L531" i="1"/>
  <c r="L536" i="1"/>
  <c r="L173" i="1"/>
  <c r="L143" i="1"/>
  <c r="L405" i="1"/>
  <c r="L410" i="1"/>
  <c r="L59" i="1"/>
  <c r="L89" i="1"/>
  <c r="L563" i="1"/>
  <c r="L593" i="1"/>
  <c r="L195" i="1"/>
  <c r="L200" i="1"/>
  <c r="L341" i="1"/>
  <c r="L311" i="1"/>
  <c r="L368" i="1"/>
  <c r="L363" i="1"/>
  <c r="L111" i="1"/>
  <c r="L116" i="1"/>
  <c r="L509" i="1"/>
  <c r="L479" i="1"/>
  <c r="L489" i="1"/>
  <c r="L494" i="1"/>
  <c r="L227" i="1"/>
  <c r="L257" i="1"/>
  <c r="L326" i="1"/>
  <c r="L321" i="1"/>
  <c r="L269" i="1"/>
  <c r="L299" i="1"/>
  <c r="L284" i="1"/>
  <c r="L279" i="1"/>
  <c r="L425" i="1"/>
  <c r="L395" i="1"/>
  <c r="L27" i="1"/>
  <c r="L32" i="1"/>
  <c r="L437" i="1"/>
  <c r="L467" i="1"/>
  <c r="L131" i="1"/>
  <c r="L101" i="1"/>
  <c r="L417" i="1"/>
  <c r="L165" i="1"/>
  <c r="L333" i="1"/>
  <c r="L543" i="1"/>
  <c r="L130" i="1"/>
  <c r="L375" i="1"/>
  <c r="L382" i="1"/>
  <c r="L501" i="1"/>
  <c r="L291" i="1"/>
  <c r="L592" i="1"/>
  <c r="L424" i="1"/>
  <c r="L256" i="1"/>
  <c r="L81" i="1"/>
  <c r="L46" i="1"/>
  <c r="L123" i="1"/>
  <c r="L585" i="1"/>
  <c r="L550" i="1"/>
  <c r="L17" i="1"/>
  <c r="L47" i="1"/>
  <c r="L594" i="1"/>
  <c r="L249" i="1"/>
  <c r="L39" i="1"/>
  <c r="L459" i="1"/>
  <c r="L508" i="1"/>
  <c r="L214" i="1"/>
  <c r="L207" i="1"/>
  <c r="L466" i="1"/>
  <c r="L340" i="1"/>
  <c r="L298" i="1"/>
  <c r="L172" i="1"/>
  <c r="L88" i="1"/>
</calcChain>
</file>

<file path=xl/sharedStrings.xml><?xml version="1.0" encoding="utf-8"?>
<sst xmlns="http://schemas.openxmlformats.org/spreadsheetml/2006/main" count="865" uniqueCount="283">
  <si>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</si>
  <si>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</si>
  <si>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</si>
  <si>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</si>
  <si>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</si>
  <si>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</si>
  <si>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</si>
  <si>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</si>
  <si>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</si>
  <si>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</si>
  <si>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</si>
  <si>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</si>
  <si>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</si>
  <si>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</si>
  <si>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</si>
  <si>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</si>
  <si>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</si>
  <si>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</si>
  <si>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</si>
  <si>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</si>
  <si>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</si>
  <si>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</si>
  <si>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</si>
  <si>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</si>
  <si>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</si>
  <si>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</si>
  <si>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</si>
  <si>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</si>
  <si>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</si>
  <si>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</si>
  <si>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</si>
  <si>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</si>
  <si>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</si>
  <si>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</si>
  <si>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</si>
  <si>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</si>
  <si>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</si>
  <si>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</si>
  <si>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</si>
  <si>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</si>
  <si>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</si>
  <si>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</si>
  <si>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</si>
  <si>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</si>
  <si>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</si>
  <si>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пшеничная с маслом</t>
  </si>
  <si>
    <t>Бутерброд с маслом и сыром</t>
  </si>
  <si>
    <t>Какао на цельном молоке</t>
  </si>
  <si>
    <t>Батон подмосковный</t>
  </si>
  <si>
    <t>Фрукт яблоко</t>
  </si>
  <si>
    <t>108/08</t>
  </si>
  <si>
    <t>003/04</t>
  </si>
  <si>
    <t>693/04</t>
  </si>
  <si>
    <t>574/89</t>
  </si>
  <si>
    <t>Суфле творожное с молоком сгущенным</t>
  </si>
  <si>
    <t>Бутерброд горячий "Пикантный"</t>
  </si>
  <si>
    <t xml:space="preserve">Чай с сахаром </t>
  </si>
  <si>
    <t>Фрукт свежий мандарин</t>
  </si>
  <si>
    <t>318/89</t>
  </si>
  <si>
    <t>384/08</t>
  </si>
  <si>
    <t>685/04</t>
  </si>
  <si>
    <t>Каша молочная пшенная с маслом</t>
  </si>
  <si>
    <t>Бутерброд с маслом и джемом</t>
  </si>
  <si>
    <t>112/08</t>
  </si>
  <si>
    <t>002/10</t>
  </si>
  <si>
    <t>286/08</t>
  </si>
  <si>
    <t>Батон с сыром</t>
  </si>
  <si>
    <t>Чай с сахаром</t>
  </si>
  <si>
    <t>109/08</t>
  </si>
  <si>
    <t>336/08</t>
  </si>
  <si>
    <t>Омлет натуральный с маслом</t>
  </si>
  <si>
    <t>Какао со свежим молоком</t>
  </si>
  <si>
    <t>284/96</t>
  </si>
  <si>
    <t>Каша молочная  рисовая с маслом</t>
  </si>
  <si>
    <t>Чай с сахаром и лимоном</t>
  </si>
  <si>
    <t>114/08</t>
  </si>
  <si>
    <t>286/04</t>
  </si>
  <si>
    <t>Фрукт свежий банан</t>
  </si>
  <si>
    <t>001/04</t>
  </si>
  <si>
    <t>Омлет с сыром</t>
  </si>
  <si>
    <t>Сок фруктовый</t>
  </si>
  <si>
    <t>138/08</t>
  </si>
  <si>
    <t>Какао на сгущенном молоке</t>
  </si>
  <si>
    <t>271/08</t>
  </si>
  <si>
    <t>293/08</t>
  </si>
  <si>
    <t>007/03</t>
  </si>
  <si>
    <t>Суп солянка сборная мясная</t>
  </si>
  <si>
    <t>157/04</t>
  </si>
  <si>
    <t>Макаронные изделия отварные с маслом</t>
  </si>
  <si>
    <t>Компот из черной смородины</t>
  </si>
  <si>
    <t>227/08</t>
  </si>
  <si>
    <t>279/08</t>
  </si>
  <si>
    <t>Хлеб пшеничный</t>
  </si>
  <si>
    <t>Хлеб чусовской</t>
  </si>
  <si>
    <t xml:space="preserve"> напиток витаминный "Витошка"</t>
  </si>
  <si>
    <t>Пирожок слоеный с творогом</t>
  </si>
  <si>
    <t>Директор</t>
  </si>
  <si>
    <t>Е. В. Титов</t>
  </si>
  <si>
    <t>Плов из свинины</t>
  </si>
  <si>
    <t>403/96</t>
  </si>
  <si>
    <t>Салат картофельный с консервированным огурцом</t>
  </si>
  <si>
    <t>321/08</t>
  </si>
  <si>
    <t>698/04</t>
  </si>
  <si>
    <t>Кисломолочный напиток кефир с сахаром</t>
  </si>
  <si>
    <t>416/96</t>
  </si>
  <si>
    <t>Картофельное пюре с маслом</t>
  </si>
  <si>
    <t>241/08</t>
  </si>
  <si>
    <t>Компот из яблок с лимоном</t>
  </si>
  <si>
    <t>290/08</t>
  </si>
  <si>
    <t>318/08</t>
  </si>
  <si>
    <t>Молоко питьевое пастеризованное</t>
  </si>
  <si>
    <t>697/04</t>
  </si>
  <si>
    <t>Колбаски витаминные из филе цыпленка</t>
  </si>
  <si>
    <t>64/03</t>
  </si>
  <si>
    <t>219/08</t>
  </si>
  <si>
    <t>Напиток витаминный из плодов шиповника</t>
  </si>
  <si>
    <t>289/08</t>
  </si>
  <si>
    <t>Хлеб пшеничны/чусовской</t>
  </si>
  <si>
    <t>Соус сметанный</t>
  </si>
  <si>
    <t>263/08</t>
  </si>
  <si>
    <t>Салат из свеклы с чесноком</t>
  </si>
  <si>
    <t>028/08</t>
  </si>
  <si>
    <t>Хлеб пшеничный/чусовской</t>
  </si>
  <si>
    <t>Кисломолочный напиток "Снежок"</t>
  </si>
  <si>
    <t>Салат из свежих огурцов с маслом</t>
  </si>
  <si>
    <t>016/08</t>
  </si>
  <si>
    <t>Борщ "Сибирский" с фасолью, сметаной, цыпленком</t>
  </si>
  <si>
    <t>111/04</t>
  </si>
  <si>
    <t>Птица тушеная в соусе молочном</t>
  </si>
  <si>
    <t>213/08</t>
  </si>
  <si>
    <t>Капуста тушеная</t>
  </si>
  <si>
    <t>235/08</t>
  </si>
  <si>
    <t>Кисель витаминный "Витошка"</t>
  </si>
  <si>
    <t>ТТК</t>
  </si>
  <si>
    <t>Напиток лимонный</t>
  </si>
  <si>
    <t>699/04</t>
  </si>
  <si>
    <t>Рис припущенный с маслом сливочным</t>
  </si>
  <si>
    <t>225/08</t>
  </si>
  <si>
    <t>Йогурт питьевой с клубникой</t>
  </si>
  <si>
    <t>009/08</t>
  </si>
  <si>
    <t>Суп молочный с макаронными изделиями</t>
  </si>
  <si>
    <t>53/08</t>
  </si>
  <si>
    <t>Напиток клюквенный</t>
  </si>
  <si>
    <t>Сырники из творога с молоком сгущенным</t>
  </si>
  <si>
    <t>154/08</t>
  </si>
  <si>
    <t>чай с сахаром</t>
  </si>
  <si>
    <t>Цыпленок отварной</t>
  </si>
  <si>
    <t>212/08</t>
  </si>
  <si>
    <t>440/89</t>
  </si>
  <si>
    <t>Компот из кураги</t>
  </si>
  <si>
    <t>280/08</t>
  </si>
  <si>
    <t>Кисломолочный напиток кефир витаминизиров.с сахаром</t>
  </si>
  <si>
    <t>Салат картофельный с зеленым горошком</t>
  </si>
  <si>
    <t>031/08</t>
  </si>
  <si>
    <t>Суп рассольник Петербургский со сметаной и цыпленком</t>
  </si>
  <si>
    <t>197/10</t>
  </si>
  <si>
    <t>Гуляш из свинины</t>
  </si>
  <si>
    <t>401/96</t>
  </si>
  <si>
    <t xml:space="preserve">Хлеб пшеничный </t>
  </si>
  <si>
    <t>Огурец консервированный</t>
  </si>
  <si>
    <t>751/10</t>
  </si>
  <si>
    <t>Напиток кисломолочный "Снежок"</t>
  </si>
  <si>
    <t>Хлеб пшеничный/хлеб чусовской</t>
  </si>
  <si>
    <t>Салат "Осенний"</t>
  </si>
  <si>
    <t>Суп - пюре из печени с гренками</t>
  </si>
  <si>
    <t>171/96</t>
  </si>
  <si>
    <t>Тефтели мясные с соусом томатным</t>
  </si>
  <si>
    <t>422/96</t>
  </si>
  <si>
    <t>65/03</t>
  </si>
  <si>
    <t>Хачапури слоеные</t>
  </si>
  <si>
    <t>Пудинг творожный запеченный с молоком  сгущенным</t>
  </si>
  <si>
    <t>Кисломолочный витаминизированный кефир с сахаром</t>
  </si>
  <si>
    <t>34/08</t>
  </si>
  <si>
    <t>Биточек припущенный из кур</t>
  </si>
  <si>
    <t>209/08</t>
  </si>
  <si>
    <t>Яйцо вареное</t>
  </si>
  <si>
    <t>139/08</t>
  </si>
  <si>
    <t>Йогурт питьевой клубничный</t>
  </si>
  <si>
    <t>ттк</t>
  </si>
  <si>
    <t>209/10</t>
  </si>
  <si>
    <t>Каша гречневая рассыпчатая</t>
  </si>
  <si>
    <t>Ватрушка песочная с творогом "Лакомка"</t>
  </si>
  <si>
    <t>78/03</t>
  </si>
  <si>
    <t>438/04</t>
  </si>
  <si>
    <t>Какао на молоке цельном</t>
  </si>
  <si>
    <t>Салат из свеклы с солеными огурцами</t>
  </si>
  <si>
    <t>Суп картофельный с бобовыми и мясом цыпленка</t>
  </si>
  <si>
    <t>45/08</t>
  </si>
  <si>
    <t>Суфле "Рыбка" из горбуши</t>
  </si>
  <si>
    <t>43/03</t>
  </si>
  <si>
    <t>Картофельное пюре с морковью</t>
  </si>
  <si>
    <t>028/03</t>
  </si>
  <si>
    <t>ТТк</t>
  </si>
  <si>
    <t>Котлета из свинины запеченная</t>
  </si>
  <si>
    <t>Макаронные изделия  с сыром</t>
  </si>
  <si>
    <t>286/89</t>
  </si>
  <si>
    <t>Компот из изюма</t>
  </si>
  <si>
    <t>Хлеб пшеничный/ хлеб чусовской</t>
  </si>
  <si>
    <t>Овощи натуральные отварные</t>
  </si>
  <si>
    <t>Кисломолочный витаминизированный   кефир с сахаром</t>
  </si>
  <si>
    <t>Борщ с капустой, картофелем, сметаной, цыпленком.</t>
  </si>
  <si>
    <t>Напиток витаминный "Витошка"</t>
  </si>
  <si>
    <t>пр.пр.</t>
  </si>
  <si>
    <t>026/08</t>
  </si>
  <si>
    <t>739/04</t>
  </si>
  <si>
    <t>851/97</t>
  </si>
  <si>
    <t>МАОУ "Школа - интернат № 53"</t>
  </si>
  <si>
    <t>Котлета "Особая"</t>
  </si>
  <si>
    <t>Пирожок печеный с мясом и рисом</t>
  </si>
  <si>
    <t>Кофейный напиток на сгущенном молоке</t>
  </si>
  <si>
    <t>\</t>
  </si>
  <si>
    <t>Кофейный напиток на молоке</t>
  </si>
  <si>
    <t>Фрукт свежий апельсин</t>
  </si>
  <si>
    <t>Салат "Золотая осень"</t>
  </si>
  <si>
    <t>009/03</t>
  </si>
  <si>
    <t>Бутерброд с сыром и маслом</t>
  </si>
  <si>
    <t>121/89</t>
  </si>
  <si>
    <t>Суп -пюре из птицы с гренками и зеленью</t>
  </si>
  <si>
    <t>Шницель "Дружба"</t>
  </si>
  <si>
    <t>100/89</t>
  </si>
  <si>
    <t>Бутерброд "пикантный"горячий</t>
  </si>
  <si>
    <t>Макаронные изделия с овощами</t>
  </si>
  <si>
    <t>228/08</t>
  </si>
  <si>
    <t>Шанежка с картофелем</t>
  </si>
  <si>
    <t>340/08</t>
  </si>
  <si>
    <t>Салат из помидоров со сладким перцем</t>
  </si>
  <si>
    <t>Бефстроганов из говядины</t>
  </si>
  <si>
    <t>423/04</t>
  </si>
  <si>
    <t>Каша гречневая молочная с маслом</t>
  </si>
  <si>
    <t xml:space="preserve">Салат из моркови </t>
  </si>
  <si>
    <t>Шницель из свинины</t>
  </si>
  <si>
    <t>Картофель в сметанном соусе</t>
  </si>
  <si>
    <t>218/89</t>
  </si>
  <si>
    <t>Капуста тушеная в сметане</t>
  </si>
  <si>
    <t>Йогурт фруктовый</t>
  </si>
  <si>
    <t>Салат из морской капусты с зеленым луком</t>
  </si>
  <si>
    <t>51/10</t>
  </si>
  <si>
    <t>Салат "Здоровье"</t>
  </si>
  <si>
    <t>Ватрушка со сметаной</t>
  </si>
  <si>
    <t>79/03</t>
  </si>
  <si>
    <t>Йогурт питьевой клубника</t>
  </si>
  <si>
    <t>Кукуруза консервированная</t>
  </si>
  <si>
    <t xml:space="preserve">Макаронные изделия отварные </t>
  </si>
  <si>
    <t>Ватрушка с повидлом</t>
  </si>
  <si>
    <t>Салат "Рыжик"</t>
  </si>
  <si>
    <t>005/03</t>
  </si>
  <si>
    <t>Напиток кофейный с молоком сгущенным</t>
  </si>
  <si>
    <t>285/08</t>
  </si>
  <si>
    <t>013/03</t>
  </si>
  <si>
    <t>Суп лапша домашняя с цыпленком</t>
  </si>
  <si>
    <t>056/08</t>
  </si>
  <si>
    <t>Азу из говядины</t>
  </si>
  <si>
    <t>Кисель из клюквы</t>
  </si>
  <si>
    <t>273/08</t>
  </si>
  <si>
    <t>Кекс "Столичный"</t>
  </si>
  <si>
    <t>522/16</t>
  </si>
  <si>
    <t>Напиток витаминный</t>
  </si>
  <si>
    <t>Салат из капусты с морковью</t>
  </si>
  <si>
    <t>008/08</t>
  </si>
  <si>
    <t>Каша гречневая рассыпчатая  с соусом томатным</t>
  </si>
  <si>
    <t>Каша овсяная "Геркулес"молочная с маслом сливочным</t>
  </si>
  <si>
    <t>Сельдь с гарниром</t>
  </si>
  <si>
    <t>Суп картофельный с о свежей рыбой</t>
  </si>
  <si>
    <t>50/08</t>
  </si>
  <si>
    <t>Компот из яблок и вишни</t>
  </si>
  <si>
    <t>54/01</t>
  </si>
  <si>
    <t>Пирожок с печенью и луком</t>
  </si>
  <si>
    <t>825/97</t>
  </si>
  <si>
    <t>Рис припущенный</t>
  </si>
  <si>
    <t>577/08</t>
  </si>
  <si>
    <t>Напиток "Здоровье"</t>
  </si>
  <si>
    <t>Молоко питьевое</t>
  </si>
  <si>
    <t>Салат из разных овощей</t>
  </si>
  <si>
    <t>0020/03</t>
  </si>
  <si>
    <t>Салат  из капусты , помидоров и  огурцов</t>
  </si>
  <si>
    <t>Котлета "Особая" мясная</t>
  </si>
  <si>
    <t>Каша молочная  "Дружба" с маслом</t>
  </si>
  <si>
    <t>Бутерброд  с маслом и джемом</t>
  </si>
  <si>
    <t xml:space="preserve">Бутерброд с маслом </t>
  </si>
  <si>
    <t>Бутерброд  с сыром и маслом</t>
  </si>
  <si>
    <t>Фрукт  свежий яблоко</t>
  </si>
  <si>
    <t>141/08</t>
  </si>
  <si>
    <t>095/03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</si>
</sst>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16" fontId="0" fillId="5" borderId="2" xfId="0" applyNumberFormat="1" applyFill="1" applyBorder="1" applyProtection="1">
      <protection locked="0"/>
    </xf>
    <xf numFmtId="17" fontId="0" fillId="5" borderId="2" xfId="0" applyNumberFormat="1" applyFill="1" applyBorder="1" applyProtection="1"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4"/>
  <sheetViews>
    <sheetView tabSelected="1" workbookViewId="0">
      <pane xSplit="4" ySplit="5" topLeftCell="E291" activePane="bottomRight" state="frozen"/>
      <selection pane="topRight" activeCell="E1" sqref="E1"/>
      <selection pane="bottomLeft" activeCell="A6" sqref="A6"/>
      <selection pane="bottomRight" activeCell="L451" sqref="L4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206</v>
      </c>
      <c r="D1" s="80"/>
      <c r="E1" s="80"/>
      <c r="F1" s="13" t="s">
        <v>16</v>
      </c>
      <c r="G1" s="2" t="s">
        <v>17</v>
      </c>
      <c r="H1" s="81" t="s">
        <v>96</v>
      </c>
      <c r="I1" s="81"/>
      <c r="J1" s="81"/>
      <c r="K1" s="81"/>
    </row>
    <row r="2" spans="1:12" ht="18" x14ac:dyDescent="0.2">
      <c r="A2" s="43" t="s">
        <v>6</v>
      </c>
      <c r="C2" s="2"/>
      <c r="G2" s="2" t="s">
        <v>18</v>
      </c>
      <c r="H2" s="81" t="s">
        <v>97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60">
        <v>154</v>
      </c>
      <c r="G6" s="60">
        <v>9</v>
      </c>
      <c r="H6" s="60">
        <v>8</v>
      </c>
      <c r="I6" s="61">
        <v>18</v>
      </c>
      <c r="J6" s="60">
        <v>140</v>
      </c>
      <c r="K6" s="66" t="s">
        <v>50</v>
      </c>
      <c r="L6" s="64">
        <v>8.6</v>
      </c>
    </row>
    <row r="7" spans="1:12" ht="15" x14ac:dyDescent="0.25">
      <c r="A7" s="25"/>
      <c r="B7" s="16"/>
      <c r="C7" s="11"/>
      <c r="D7" s="6"/>
      <c r="E7" s="59" t="s">
        <v>62</v>
      </c>
      <c r="F7" s="62">
        <v>45</v>
      </c>
      <c r="G7" s="62">
        <v>2</v>
      </c>
      <c r="H7" s="62">
        <v>5</v>
      </c>
      <c r="I7" s="63">
        <v>20</v>
      </c>
      <c r="J7" s="62">
        <v>132</v>
      </c>
      <c r="K7" s="67" t="s">
        <v>64</v>
      </c>
      <c r="L7" s="65">
        <v>8.32</v>
      </c>
    </row>
    <row r="8" spans="1:12" ht="15" x14ac:dyDescent="0.25">
      <c r="A8" s="25"/>
      <c r="B8" s="16"/>
      <c r="C8" s="11"/>
      <c r="D8" s="7" t="s">
        <v>22</v>
      </c>
      <c r="E8" s="59" t="s">
        <v>47</v>
      </c>
      <c r="F8" s="62">
        <v>200</v>
      </c>
      <c r="G8" s="62">
        <v>3</v>
      </c>
      <c r="H8" s="62">
        <v>2</v>
      </c>
      <c r="I8" s="63">
        <v>23</v>
      </c>
      <c r="J8" s="62">
        <v>146</v>
      </c>
      <c r="K8" s="67" t="s">
        <v>52</v>
      </c>
      <c r="L8" s="65">
        <v>9.64</v>
      </c>
    </row>
    <row r="9" spans="1:12" ht="15" x14ac:dyDescent="0.25">
      <c r="A9" s="25"/>
      <c r="B9" s="16"/>
      <c r="C9" s="11"/>
      <c r="D9" s="7" t="s">
        <v>23</v>
      </c>
      <c r="E9" s="59" t="s">
        <v>48</v>
      </c>
      <c r="F9" s="62">
        <v>20</v>
      </c>
      <c r="G9" s="62">
        <v>1</v>
      </c>
      <c r="H9" s="62">
        <v>1</v>
      </c>
      <c r="I9" s="63">
        <v>10</v>
      </c>
      <c r="J9" s="62">
        <v>51</v>
      </c>
      <c r="K9" s="67"/>
      <c r="L9" s="65">
        <v>1.18</v>
      </c>
    </row>
    <row r="10" spans="1:12" ht="15" x14ac:dyDescent="0.25">
      <c r="A10" s="25"/>
      <c r="B10" s="16"/>
      <c r="C10" s="11"/>
      <c r="D10" s="7" t="s">
        <v>24</v>
      </c>
      <c r="E10" s="59" t="s">
        <v>49</v>
      </c>
      <c r="F10" s="62">
        <v>160</v>
      </c>
      <c r="G10" s="62">
        <v>3</v>
      </c>
      <c r="H10" s="62">
        <v>2</v>
      </c>
      <c r="I10" s="63">
        <v>1</v>
      </c>
      <c r="J10" s="62">
        <v>94</v>
      </c>
      <c r="K10" s="67" t="s">
        <v>53</v>
      </c>
      <c r="L10" s="65">
        <v>17.600000000000001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579</v>
      </c>
      <c r="G13" s="21">
        <f t="shared" ref="G13:J13" si="0">SUM(G6:G12)</f>
        <v>18</v>
      </c>
      <c r="H13" s="21">
        <f t="shared" si="0"/>
        <v>18</v>
      </c>
      <c r="I13" s="21">
        <f t="shared" si="0"/>
        <v>72</v>
      </c>
      <c r="J13" s="21">
        <f t="shared" si="0"/>
        <v>563</v>
      </c>
      <c r="K13" s="27"/>
      <c r="L13" s="21">
        <f t="shared" ref="L13" si="1">SUM(L6:L12)</f>
        <v>45.34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213</v>
      </c>
      <c r="F18" s="51">
        <v>100</v>
      </c>
      <c r="G18" s="51">
        <v>2.2000000000000002</v>
      </c>
      <c r="H18" s="51">
        <v>10</v>
      </c>
      <c r="I18" s="51">
        <v>9.2100000000000009</v>
      </c>
      <c r="J18" s="51">
        <v>100</v>
      </c>
      <c r="K18" s="70" t="s">
        <v>214</v>
      </c>
      <c r="L18" s="51">
        <v>6.74</v>
      </c>
    </row>
    <row r="19" spans="1:12" ht="15" x14ac:dyDescent="0.25">
      <c r="A19" s="25"/>
      <c r="B19" s="16"/>
      <c r="C19" s="11"/>
      <c r="D19" s="7" t="s">
        <v>28</v>
      </c>
      <c r="E19" s="50" t="s">
        <v>86</v>
      </c>
      <c r="F19" s="51">
        <v>208</v>
      </c>
      <c r="G19" s="51">
        <v>7</v>
      </c>
      <c r="H19" s="51">
        <v>10</v>
      </c>
      <c r="I19" s="51">
        <v>6.69</v>
      </c>
      <c r="J19" s="51">
        <v>138</v>
      </c>
      <c r="K19" s="52" t="s">
        <v>87</v>
      </c>
      <c r="L19" s="51">
        <v>22.97</v>
      </c>
    </row>
    <row r="20" spans="1:12" ht="15" x14ac:dyDescent="0.25">
      <c r="A20" s="25"/>
      <c r="B20" s="16"/>
      <c r="C20" s="11"/>
      <c r="D20" s="7" t="s">
        <v>29</v>
      </c>
      <c r="E20" s="50" t="s">
        <v>207</v>
      </c>
      <c r="F20" s="51">
        <v>90</v>
      </c>
      <c r="G20" s="51">
        <v>12</v>
      </c>
      <c r="H20" s="51">
        <v>6</v>
      </c>
      <c r="I20" s="51">
        <v>51</v>
      </c>
      <c r="J20" s="51">
        <v>147</v>
      </c>
      <c r="K20" s="52" t="s">
        <v>179</v>
      </c>
      <c r="L20" s="51">
        <v>36.880000000000003</v>
      </c>
    </row>
    <row r="21" spans="1:12" ht="15" x14ac:dyDescent="0.25">
      <c r="A21" s="25"/>
      <c r="B21" s="16"/>
      <c r="C21" s="11"/>
      <c r="D21" s="7" t="s">
        <v>30</v>
      </c>
      <c r="E21" s="50" t="s">
        <v>88</v>
      </c>
      <c r="F21" s="51">
        <v>150</v>
      </c>
      <c r="G21" s="51">
        <v>4.13</v>
      </c>
      <c r="H21" s="51">
        <v>2.83</v>
      </c>
      <c r="I21" s="51">
        <v>19</v>
      </c>
      <c r="J21" s="51">
        <v>159</v>
      </c>
      <c r="K21" s="52" t="s">
        <v>90</v>
      </c>
      <c r="L21" s="51">
        <v>6.21</v>
      </c>
    </row>
    <row r="22" spans="1:12" ht="15" x14ac:dyDescent="0.25">
      <c r="A22" s="25"/>
      <c r="B22" s="16"/>
      <c r="C22" s="11"/>
      <c r="D22" s="7" t="s">
        <v>31</v>
      </c>
      <c r="E22" s="50" t="s">
        <v>89</v>
      </c>
      <c r="F22" s="51">
        <v>200</v>
      </c>
      <c r="G22" s="51">
        <v>0.31</v>
      </c>
      <c r="H22" s="51">
        <v>7.0000000000000007E-2</v>
      </c>
      <c r="I22" s="51">
        <v>9.09</v>
      </c>
      <c r="J22" s="51">
        <v>89</v>
      </c>
      <c r="K22" s="52" t="s">
        <v>91</v>
      </c>
      <c r="L22" s="51">
        <v>17.28</v>
      </c>
    </row>
    <row r="23" spans="1:12" ht="15" x14ac:dyDescent="0.25">
      <c r="A23" s="25"/>
      <c r="B23" s="16"/>
      <c r="C23" s="11"/>
      <c r="D23" s="7" t="s">
        <v>32</v>
      </c>
      <c r="E23" s="50" t="s">
        <v>92</v>
      </c>
      <c r="F23" s="51">
        <v>40</v>
      </c>
      <c r="G23" s="51">
        <v>2</v>
      </c>
      <c r="H23" s="51">
        <v>0.5</v>
      </c>
      <c r="I23" s="51">
        <v>12</v>
      </c>
      <c r="J23" s="51">
        <v>100</v>
      </c>
      <c r="K23" s="52"/>
      <c r="L23" s="51">
        <v>2.33</v>
      </c>
    </row>
    <row r="24" spans="1:12" ht="15" x14ac:dyDescent="0.25">
      <c r="A24" s="25"/>
      <c r="B24" s="16"/>
      <c r="C24" s="11"/>
      <c r="D24" s="7" t="s">
        <v>33</v>
      </c>
      <c r="E24" s="50" t="s">
        <v>93</v>
      </c>
      <c r="F24" s="51">
        <v>40</v>
      </c>
      <c r="G24" s="51">
        <v>1.91</v>
      </c>
      <c r="H24" s="51">
        <v>0.34</v>
      </c>
      <c r="I24" s="51">
        <v>12</v>
      </c>
      <c r="J24" s="51">
        <v>80</v>
      </c>
      <c r="K24" s="52"/>
      <c r="L24" s="51">
        <v>2.33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828</v>
      </c>
      <c r="G27" s="21">
        <f t="shared" ref="G27:J27" si="3">SUM(G18:G26)</f>
        <v>29.549999999999997</v>
      </c>
      <c r="H27" s="21">
        <f t="shared" si="3"/>
        <v>29.74</v>
      </c>
      <c r="I27" s="21">
        <f t="shared" si="3"/>
        <v>118.99000000000001</v>
      </c>
      <c r="J27" s="21">
        <f t="shared" si="3"/>
        <v>813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95</v>
      </c>
      <c r="F28" s="51">
        <v>100</v>
      </c>
      <c r="G28" s="51">
        <v>9</v>
      </c>
      <c r="H28" s="51">
        <v>10.5</v>
      </c>
      <c r="I28" s="51">
        <v>42</v>
      </c>
      <c r="J28" s="51">
        <v>171</v>
      </c>
      <c r="K28" s="52" t="s">
        <v>204</v>
      </c>
      <c r="L28" s="51">
        <v>16.600000000000001</v>
      </c>
    </row>
    <row r="29" spans="1:12" ht="15" x14ac:dyDescent="0.25">
      <c r="A29" s="25"/>
      <c r="B29" s="16"/>
      <c r="C29" s="11"/>
      <c r="D29" s="12" t="s">
        <v>31</v>
      </c>
      <c r="E29" s="50" t="s">
        <v>94</v>
      </c>
      <c r="F29" s="51">
        <v>200</v>
      </c>
      <c r="G29" s="51">
        <v>0</v>
      </c>
      <c r="H29" s="51">
        <v>0</v>
      </c>
      <c r="I29" s="51">
        <v>16.7</v>
      </c>
      <c r="J29" s="51">
        <v>64</v>
      </c>
      <c r="K29" s="52" t="s">
        <v>133</v>
      </c>
      <c r="L29" s="51">
        <v>8.4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9</v>
      </c>
      <c r="H32" s="21">
        <f t="shared" si="4"/>
        <v>10.5</v>
      </c>
      <c r="I32" s="21">
        <f t="shared" si="4"/>
        <v>58.7</v>
      </c>
      <c r="J32" s="21">
        <f t="shared" si="4"/>
        <v>235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98</v>
      </c>
      <c r="F33" s="51">
        <v>240</v>
      </c>
      <c r="G33" s="51">
        <v>12.5</v>
      </c>
      <c r="H33" s="51">
        <v>17</v>
      </c>
      <c r="I33" s="51">
        <v>39.200000000000003</v>
      </c>
      <c r="J33" s="51">
        <v>258</v>
      </c>
      <c r="K33" s="52" t="s">
        <v>99</v>
      </c>
      <c r="L33" s="51">
        <v>34.659999999999997</v>
      </c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67</v>
      </c>
      <c r="F35" s="51">
        <v>215</v>
      </c>
      <c r="G35" s="51">
        <v>0.03</v>
      </c>
      <c r="H35" s="51">
        <v>0</v>
      </c>
      <c r="I35" s="51">
        <v>15.2</v>
      </c>
      <c r="J35" s="51">
        <v>60</v>
      </c>
      <c r="K35" s="52" t="s">
        <v>60</v>
      </c>
      <c r="L35" s="51">
        <v>1.91</v>
      </c>
    </row>
    <row r="36" spans="1:12" ht="15" x14ac:dyDescent="0.25">
      <c r="A36" s="25"/>
      <c r="B36" s="16"/>
      <c r="C36" s="11"/>
      <c r="D36" s="7" t="s">
        <v>23</v>
      </c>
      <c r="E36" s="50" t="s">
        <v>117</v>
      </c>
      <c r="F36" s="51">
        <v>40</v>
      </c>
      <c r="G36" s="51">
        <v>3.21</v>
      </c>
      <c r="H36" s="51">
        <v>0.54</v>
      </c>
      <c r="I36" s="51">
        <v>16.100000000000001</v>
      </c>
      <c r="J36" s="51">
        <v>140</v>
      </c>
      <c r="K36" s="52"/>
      <c r="L36" s="51">
        <v>2.34</v>
      </c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 t="s">
        <v>100</v>
      </c>
      <c r="F38" s="51">
        <v>100</v>
      </c>
      <c r="G38" s="51">
        <v>1.55</v>
      </c>
      <c r="H38" s="51">
        <v>0.1</v>
      </c>
      <c r="I38" s="51">
        <v>2.2999999999999998</v>
      </c>
      <c r="J38" s="51">
        <v>11.5</v>
      </c>
      <c r="K38" s="52" t="s">
        <v>101</v>
      </c>
      <c r="L38" s="51">
        <v>6.67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595</v>
      </c>
      <c r="G39" s="21">
        <f t="shared" ref="G39:J39" si="5">SUM(G33:G38)</f>
        <v>17.29</v>
      </c>
      <c r="H39" s="21">
        <f t="shared" si="5"/>
        <v>17.64</v>
      </c>
      <c r="I39" s="21">
        <f t="shared" si="5"/>
        <v>72.8</v>
      </c>
      <c r="J39" s="21">
        <f t="shared" si="5"/>
        <v>469.5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103</v>
      </c>
      <c r="F40" s="51">
        <v>210</v>
      </c>
      <c r="G40" s="51">
        <v>2.8</v>
      </c>
      <c r="H40" s="51">
        <v>3.8</v>
      </c>
      <c r="I40" s="51">
        <v>8.08</v>
      </c>
      <c r="J40" s="51">
        <v>40</v>
      </c>
      <c r="K40" s="52" t="s">
        <v>102</v>
      </c>
      <c r="L40" s="51">
        <v>19.07</v>
      </c>
    </row>
    <row r="41" spans="1:12" ht="15" x14ac:dyDescent="0.25">
      <c r="A41" s="25"/>
      <c r="B41" s="16"/>
      <c r="C41" s="11"/>
      <c r="D41" s="12" t="s">
        <v>35</v>
      </c>
      <c r="E41" s="50" t="s">
        <v>48</v>
      </c>
      <c r="F41" s="51">
        <v>30</v>
      </c>
      <c r="G41" s="51">
        <v>1.44</v>
      </c>
      <c r="H41" s="51">
        <v>0.48</v>
      </c>
      <c r="I41" s="51">
        <v>9</v>
      </c>
      <c r="J41" s="51">
        <v>75.87</v>
      </c>
      <c r="K41" s="52"/>
      <c r="L41" s="51">
        <v>1.76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240</v>
      </c>
      <c r="G46" s="21">
        <f t="shared" ref="G46:J46" si="6">SUM(G40:G45)</f>
        <v>4.24</v>
      </c>
      <c r="H46" s="21">
        <f t="shared" si="6"/>
        <v>4.2799999999999994</v>
      </c>
      <c r="I46" s="21">
        <f t="shared" si="6"/>
        <v>17.079999999999998</v>
      </c>
      <c r="J46" s="21">
        <f t="shared" si="6"/>
        <v>115.87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7" t="s">
        <v>4</v>
      </c>
      <c r="D47" s="78"/>
      <c r="E47" s="33"/>
      <c r="F47" s="34">
        <f>F13+F17+F27+F32+F39+F46</f>
        <v>2542</v>
      </c>
      <c r="G47" s="34">
        <f t="shared" ref="G47:J47" si="7">G13+G17+G27+G32+G39+G46</f>
        <v>78.08</v>
      </c>
      <c r="H47" s="34">
        <f t="shared" si="7"/>
        <v>80.16</v>
      </c>
      <c r="I47" s="34">
        <f t="shared" si="7"/>
        <v>339.57</v>
      </c>
      <c r="J47" s="34">
        <f t="shared" si="7"/>
        <v>2196.37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8" t="s">
        <v>54</v>
      </c>
      <c r="F48" s="60">
        <v>170</v>
      </c>
      <c r="G48" s="60">
        <v>11</v>
      </c>
      <c r="H48" s="60">
        <v>12</v>
      </c>
      <c r="I48" s="61">
        <v>27</v>
      </c>
      <c r="J48" s="60">
        <v>160</v>
      </c>
      <c r="K48" s="66" t="s">
        <v>58</v>
      </c>
      <c r="L48" s="64">
        <v>51.64</v>
      </c>
    </row>
    <row r="49" spans="1:12" ht="15" x14ac:dyDescent="0.25">
      <c r="A49" s="15"/>
      <c r="B49" s="16"/>
      <c r="C49" s="11"/>
      <c r="D49" s="6"/>
      <c r="E49" s="59" t="s">
        <v>215</v>
      </c>
      <c r="F49" s="62">
        <v>40</v>
      </c>
      <c r="G49" s="62">
        <v>4</v>
      </c>
      <c r="H49" s="62">
        <v>3</v>
      </c>
      <c r="I49" s="63">
        <v>28</v>
      </c>
      <c r="J49" s="62">
        <v>140</v>
      </c>
      <c r="K49" s="67" t="s">
        <v>51</v>
      </c>
      <c r="L49" s="65">
        <v>12.3</v>
      </c>
    </row>
    <row r="50" spans="1:12" ht="15" x14ac:dyDescent="0.25">
      <c r="A50" s="15"/>
      <c r="B50" s="16"/>
      <c r="C50" s="11"/>
      <c r="D50" s="7" t="s">
        <v>22</v>
      </c>
      <c r="E50" s="59" t="s">
        <v>56</v>
      </c>
      <c r="F50" s="62">
        <v>215</v>
      </c>
      <c r="G50" s="62">
        <v>0</v>
      </c>
      <c r="H50" s="62">
        <v>0</v>
      </c>
      <c r="I50" s="63">
        <v>2</v>
      </c>
      <c r="J50" s="62">
        <v>69</v>
      </c>
      <c r="K50" s="67" t="s">
        <v>60</v>
      </c>
      <c r="L50" s="65">
        <v>2.0299999999999998</v>
      </c>
    </row>
    <row r="51" spans="1:12" ht="15" x14ac:dyDescent="0.25">
      <c r="A51" s="15"/>
      <c r="B51" s="16"/>
      <c r="C51" s="11"/>
      <c r="D51" s="7" t="s">
        <v>23</v>
      </c>
      <c r="E51" s="59" t="s">
        <v>48</v>
      </c>
      <c r="F51" s="62">
        <v>20</v>
      </c>
      <c r="G51" s="62">
        <v>1</v>
      </c>
      <c r="H51" s="62">
        <v>2</v>
      </c>
      <c r="I51" s="63">
        <v>8</v>
      </c>
      <c r="J51" s="62">
        <v>51</v>
      </c>
      <c r="K51" s="67"/>
      <c r="L51" s="65">
        <v>1.18</v>
      </c>
    </row>
    <row r="52" spans="1:12" ht="15" x14ac:dyDescent="0.25">
      <c r="A52" s="15"/>
      <c r="B52" s="16"/>
      <c r="C52" s="11"/>
      <c r="D52" s="7" t="s">
        <v>24</v>
      </c>
      <c r="E52" s="59" t="s">
        <v>57</v>
      </c>
      <c r="F52" s="62">
        <v>130</v>
      </c>
      <c r="G52" s="62">
        <v>1</v>
      </c>
      <c r="H52" s="62">
        <v>0</v>
      </c>
      <c r="I52" s="63">
        <v>3</v>
      </c>
      <c r="J52" s="62">
        <v>329</v>
      </c>
      <c r="K52" s="67" t="s">
        <v>53</v>
      </c>
      <c r="L52" s="65">
        <v>20.8</v>
      </c>
    </row>
    <row r="53" spans="1:12" ht="15" x14ac:dyDescent="0.25">
      <c r="A53" s="15"/>
      <c r="B53" s="16"/>
      <c r="C53" s="11"/>
      <c r="D53" s="6"/>
      <c r="E53" s="50"/>
      <c r="F53" s="62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575</v>
      </c>
      <c r="G55" s="21">
        <f t="shared" ref="G55" si="8">SUM(G48:G54)</f>
        <v>17</v>
      </c>
      <c r="H55" s="21">
        <f t="shared" ref="H55" si="9">SUM(H48:H54)</f>
        <v>17</v>
      </c>
      <c r="I55" s="21">
        <f t="shared" ref="I55" si="10">SUM(I48:I54)</f>
        <v>68</v>
      </c>
      <c r="J55" s="21">
        <f t="shared" ref="J55" si="11">SUM(J48:J54)</f>
        <v>749</v>
      </c>
      <c r="K55" s="27"/>
      <c r="L55" s="21">
        <f t="shared" ref="L55:L97" si="12">SUM(L48:L54)</f>
        <v>87.95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159</v>
      </c>
      <c r="F60" s="51">
        <v>30</v>
      </c>
      <c r="G60" s="51">
        <v>2.8</v>
      </c>
      <c r="H60" s="51">
        <v>0.9</v>
      </c>
      <c r="I60" s="51">
        <v>2.1</v>
      </c>
      <c r="J60" s="51">
        <v>63</v>
      </c>
      <c r="K60" s="52" t="s">
        <v>160</v>
      </c>
      <c r="L60" s="51">
        <v>8.34</v>
      </c>
    </row>
    <row r="61" spans="1:12" ht="15" x14ac:dyDescent="0.25">
      <c r="A61" s="15"/>
      <c r="B61" s="16"/>
      <c r="C61" s="11"/>
      <c r="D61" s="7" t="s">
        <v>28</v>
      </c>
      <c r="E61" s="50" t="s">
        <v>217</v>
      </c>
      <c r="F61" s="51">
        <v>220</v>
      </c>
      <c r="G61" s="51">
        <v>7</v>
      </c>
      <c r="H61" s="51">
        <v>9</v>
      </c>
      <c r="I61" s="51">
        <v>9</v>
      </c>
      <c r="J61" s="51">
        <v>168</v>
      </c>
      <c r="K61" s="52" t="s">
        <v>216</v>
      </c>
      <c r="L61" s="51">
        <v>21.09</v>
      </c>
    </row>
    <row r="62" spans="1:12" ht="15" x14ac:dyDescent="0.25">
      <c r="A62" s="15"/>
      <c r="B62" s="16"/>
      <c r="C62" s="11"/>
      <c r="D62" s="7" t="s">
        <v>29</v>
      </c>
      <c r="E62" s="50" t="s">
        <v>218</v>
      </c>
      <c r="F62" s="51">
        <v>90</v>
      </c>
      <c r="G62" s="51">
        <v>5</v>
      </c>
      <c r="H62" s="51">
        <v>11</v>
      </c>
      <c r="I62" s="51">
        <v>26.7</v>
      </c>
      <c r="J62" s="51">
        <v>126</v>
      </c>
      <c r="K62" s="52" t="s">
        <v>219</v>
      </c>
      <c r="L62" s="51">
        <v>32.67</v>
      </c>
    </row>
    <row r="63" spans="1:12" ht="15" x14ac:dyDescent="0.25">
      <c r="A63" s="15"/>
      <c r="B63" s="16"/>
      <c r="C63" s="11"/>
      <c r="D63" s="7" t="s">
        <v>30</v>
      </c>
      <c r="E63" s="50" t="s">
        <v>105</v>
      </c>
      <c r="F63" s="51">
        <v>150</v>
      </c>
      <c r="G63" s="51">
        <v>8.1</v>
      </c>
      <c r="H63" s="51">
        <v>5.86</v>
      </c>
      <c r="I63" s="51">
        <v>18.25</v>
      </c>
      <c r="J63" s="51">
        <v>137</v>
      </c>
      <c r="K63" s="52" t="s">
        <v>106</v>
      </c>
      <c r="L63" s="51">
        <v>9.69</v>
      </c>
    </row>
    <row r="64" spans="1:12" ht="15" x14ac:dyDescent="0.25">
      <c r="A64" s="15"/>
      <c r="B64" s="16"/>
      <c r="C64" s="11"/>
      <c r="D64" s="7" t="s">
        <v>31</v>
      </c>
      <c r="E64" s="50" t="s">
        <v>107</v>
      </c>
      <c r="F64" s="51">
        <v>200</v>
      </c>
      <c r="G64" s="51">
        <v>0.31</v>
      </c>
      <c r="H64" s="51">
        <v>0.02</v>
      </c>
      <c r="I64" s="51">
        <v>28</v>
      </c>
      <c r="J64" s="51">
        <v>84</v>
      </c>
      <c r="K64" s="52" t="s">
        <v>108</v>
      </c>
      <c r="L64" s="51">
        <v>9.6999999999999993</v>
      </c>
    </row>
    <row r="65" spans="1:12" ht="15" x14ac:dyDescent="0.25">
      <c r="A65" s="15"/>
      <c r="B65" s="16"/>
      <c r="C65" s="11"/>
      <c r="D65" s="7" t="s">
        <v>32</v>
      </c>
      <c r="E65" s="50" t="s">
        <v>92</v>
      </c>
      <c r="F65" s="51">
        <v>40</v>
      </c>
      <c r="G65" s="51">
        <v>2</v>
      </c>
      <c r="H65" s="51">
        <v>0.5</v>
      </c>
      <c r="I65" s="51">
        <v>12</v>
      </c>
      <c r="J65" s="51">
        <v>100</v>
      </c>
      <c r="K65" s="52"/>
      <c r="L65" s="51">
        <v>2.33</v>
      </c>
    </row>
    <row r="66" spans="1:12" ht="15" x14ac:dyDescent="0.25">
      <c r="A66" s="15"/>
      <c r="B66" s="16"/>
      <c r="C66" s="11"/>
      <c r="D66" s="7" t="s">
        <v>33</v>
      </c>
      <c r="E66" s="50" t="s">
        <v>93</v>
      </c>
      <c r="F66" s="51">
        <v>40</v>
      </c>
      <c r="G66" s="51">
        <v>1.91</v>
      </c>
      <c r="H66" s="51">
        <v>0.34</v>
      </c>
      <c r="I66" s="51">
        <v>12</v>
      </c>
      <c r="J66" s="51">
        <v>80</v>
      </c>
      <c r="K66" s="52"/>
      <c r="L66" s="51">
        <v>2.33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27.119999999999997</v>
      </c>
      <c r="H69" s="21">
        <f t="shared" ref="H69" si="19">SUM(H60:H68)</f>
        <v>27.619999999999997</v>
      </c>
      <c r="I69" s="21">
        <f t="shared" ref="I69" si="20">SUM(I60:I68)</f>
        <v>108.05</v>
      </c>
      <c r="J69" s="21">
        <f t="shared" ref="J69" si="21">SUM(J60:J68)</f>
        <v>758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208</v>
      </c>
      <c r="F70" s="51">
        <v>100</v>
      </c>
      <c r="G70" s="51">
        <v>3</v>
      </c>
      <c r="H70" s="51">
        <v>3.02</v>
      </c>
      <c r="I70" s="51">
        <v>26.64</v>
      </c>
      <c r="J70" s="51">
        <v>115</v>
      </c>
      <c r="K70" s="52" t="s">
        <v>109</v>
      </c>
      <c r="L70" s="51">
        <v>18.14</v>
      </c>
    </row>
    <row r="71" spans="1:12" ht="15" x14ac:dyDescent="0.25">
      <c r="A71" s="15"/>
      <c r="B71" s="16"/>
      <c r="C71" s="11"/>
      <c r="D71" s="12" t="s">
        <v>31</v>
      </c>
      <c r="E71" s="50" t="s">
        <v>110</v>
      </c>
      <c r="F71" s="51">
        <v>200</v>
      </c>
      <c r="G71" s="51">
        <v>6</v>
      </c>
      <c r="H71" s="51">
        <v>6.4</v>
      </c>
      <c r="I71" s="51">
        <v>9.4</v>
      </c>
      <c r="J71" s="51">
        <v>119.2</v>
      </c>
      <c r="K71" s="52" t="s">
        <v>111</v>
      </c>
      <c r="L71" s="51">
        <v>13.8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9</v>
      </c>
      <c r="H74" s="21">
        <f t="shared" ref="H74" si="24">SUM(H70:H73)</f>
        <v>9.42</v>
      </c>
      <c r="I74" s="21">
        <f t="shared" ref="I74" si="25">SUM(I70:I73)</f>
        <v>36.04</v>
      </c>
      <c r="J74" s="21">
        <f t="shared" ref="J74" si="26">SUM(J70:J73)</f>
        <v>234.2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112</v>
      </c>
      <c r="F75" s="51">
        <v>90</v>
      </c>
      <c r="G75" s="51">
        <v>5</v>
      </c>
      <c r="H75" s="51">
        <v>7</v>
      </c>
      <c r="I75" s="51">
        <v>17</v>
      </c>
      <c r="J75" s="51">
        <v>59</v>
      </c>
      <c r="K75" s="52" t="s">
        <v>113</v>
      </c>
      <c r="L75" s="51">
        <v>32.409999999999997</v>
      </c>
    </row>
    <row r="76" spans="1:12" ht="15" x14ac:dyDescent="0.25">
      <c r="A76" s="15"/>
      <c r="B76" s="16"/>
      <c r="C76" s="11"/>
      <c r="D76" s="7" t="s">
        <v>30</v>
      </c>
      <c r="E76" s="50" t="s">
        <v>180</v>
      </c>
      <c r="F76" s="51">
        <v>150</v>
      </c>
      <c r="G76" s="51">
        <v>2.5</v>
      </c>
      <c r="H76" s="51">
        <v>0.32</v>
      </c>
      <c r="I76" s="51">
        <v>14.5</v>
      </c>
      <c r="J76" s="51">
        <v>33</v>
      </c>
      <c r="K76" s="52" t="s">
        <v>114</v>
      </c>
      <c r="L76" s="51">
        <v>6.98</v>
      </c>
    </row>
    <row r="77" spans="1:12" ht="15" x14ac:dyDescent="0.25">
      <c r="A77" s="15"/>
      <c r="B77" s="16"/>
      <c r="C77" s="11"/>
      <c r="D77" s="7" t="s">
        <v>31</v>
      </c>
      <c r="E77" s="50" t="s">
        <v>115</v>
      </c>
      <c r="F77" s="51">
        <v>200</v>
      </c>
      <c r="G77" s="51">
        <v>2.48</v>
      </c>
      <c r="H77" s="51">
        <v>0</v>
      </c>
      <c r="I77" s="51">
        <v>21</v>
      </c>
      <c r="J77" s="51">
        <v>46.87</v>
      </c>
      <c r="K77" s="52" t="s">
        <v>116</v>
      </c>
      <c r="L77" s="51">
        <v>6.88</v>
      </c>
    </row>
    <row r="78" spans="1:12" ht="15" x14ac:dyDescent="0.25">
      <c r="A78" s="15"/>
      <c r="B78" s="16"/>
      <c r="C78" s="11"/>
      <c r="D78" s="7" t="s">
        <v>23</v>
      </c>
      <c r="E78" s="50" t="s">
        <v>122</v>
      </c>
      <c r="F78" s="51">
        <v>40</v>
      </c>
      <c r="G78" s="51">
        <v>3.21</v>
      </c>
      <c r="H78" s="51">
        <v>0.54</v>
      </c>
      <c r="I78" s="51">
        <v>26.1</v>
      </c>
      <c r="J78" s="51">
        <v>140</v>
      </c>
      <c r="K78" s="52"/>
      <c r="L78" s="51">
        <v>2.34</v>
      </c>
    </row>
    <row r="79" spans="1:12" ht="15" x14ac:dyDescent="0.25">
      <c r="A79" s="15"/>
      <c r="B79" s="16"/>
      <c r="C79" s="11"/>
      <c r="D79" s="6"/>
      <c r="E79" s="50" t="s">
        <v>118</v>
      </c>
      <c r="F79" s="51">
        <v>30</v>
      </c>
      <c r="G79" s="51">
        <v>2.42</v>
      </c>
      <c r="H79" s="51">
        <v>9.8000000000000007</v>
      </c>
      <c r="I79" s="51">
        <v>11</v>
      </c>
      <c r="J79" s="51">
        <v>24.6</v>
      </c>
      <c r="K79" s="52" t="s">
        <v>119</v>
      </c>
      <c r="L79" s="51">
        <v>2.81</v>
      </c>
    </row>
    <row r="80" spans="1:12" ht="15" x14ac:dyDescent="0.25">
      <c r="A80" s="15"/>
      <c r="B80" s="16"/>
      <c r="C80" s="11"/>
      <c r="D80" s="6"/>
      <c r="E80" s="50" t="s">
        <v>120</v>
      </c>
      <c r="F80" s="51">
        <v>100</v>
      </c>
      <c r="G80" s="51">
        <v>3.04</v>
      </c>
      <c r="H80" s="51">
        <v>2.14</v>
      </c>
      <c r="I80" s="51">
        <v>10.76</v>
      </c>
      <c r="J80" s="51">
        <v>157</v>
      </c>
      <c r="K80" s="70" t="s">
        <v>121</v>
      </c>
      <c r="L80" s="51">
        <v>5.4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610</v>
      </c>
      <c r="G81" s="21">
        <f t="shared" ref="G81" si="28">SUM(G75:G80)</f>
        <v>18.650000000000002</v>
      </c>
      <c r="H81" s="21">
        <f t="shared" ref="H81" si="29">SUM(H75:H80)</f>
        <v>19.8</v>
      </c>
      <c r="I81" s="21">
        <f t="shared" ref="I81" si="30">SUM(I75:I80)</f>
        <v>100.36</v>
      </c>
      <c r="J81" s="21">
        <f t="shared" ref="J81" si="31">SUM(J75:J80)</f>
        <v>460.47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123</v>
      </c>
      <c r="F82" s="51">
        <v>200</v>
      </c>
      <c r="G82" s="51">
        <v>3</v>
      </c>
      <c r="H82" s="51">
        <v>4</v>
      </c>
      <c r="I82" s="51">
        <v>10</v>
      </c>
      <c r="J82" s="51">
        <v>109</v>
      </c>
      <c r="K82" s="52" t="s">
        <v>102</v>
      </c>
      <c r="L82" s="51">
        <v>16.89</v>
      </c>
    </row>
    <row r="83" spans="1:12" ht="15" x14ac:dyDescent="0.25">
      <c r="A83" s="15"/>
      <c r="B83" s="16"/>
      <c r="C83" s="11"/>
      <c r="D83" s="12" t="s">
        <v>35</v>
      </c>
      <c r="E83" s="50" t="s">
        <v>48</v>
      </c>
      <c r="F83" s="51">
        <v>30</v>
      </c>
      <c r="G83" s="51">
        <v>1.44</v>
      </c>
      <c r="H83" s="51">
        <v>0.48</v>
      </c>
      <c r="I83" s="51">
        <v>9</v>
      </c>
      <c r="J83" s="51">
        <v>9</v>
      </c>
      <c r="K83" s="52"/>
      <c r="L83" s="51">
        <v>2.48</v>
      </c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230</v>
      </c>
      <c r="G88" s="21">
        <f t="shared" ref="G88" si="33">SUM(G82:G87)</f>
        <v>4.4399999999999995</v>
      </c>
      <c r="H88" s="21">
        <f t="shared" ref="H88" si="34">SUM(H82:H87)</f>
        <v>4.4800000000000004</v>
      </c>
      <c r="I88" s="21">
        <f t="shared" ref="I88" si="35">SUM(I82:I87)</f>
        <v>19</v>
      </c>
      <c r="J88" s="21">
        <f t="shared" ref="J88" si="36">SUM(J82:J87)</f>
        <v>118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7" t="s">
        <v>4</v>
      </c>
      <c r="D89" s="78"/>
      <c r="E89" s="33"/>
      <c r="F89" s="34">
        <f>F55+F59+F69+F74+F81+F88</f>
        <v>2485</v>
      </c>
      <c r="G89" s="34">
        <f t="shared" ref="G89" si="38">G55+G59+G69+G74+G81+G88</f>
        <v>76.209999999999994</v>
      </c>
      <c r="H89" s="34">
        <f t="shared" ref="H89" si="39">H55+H59+H69+H74+H81+H88</f>
        <v>78.320000000000007</v>
      </c>
      <c r="I89" s="34">
        <f t="shared" ref="I89" si="40">I55+I59+I69+I74+I81+I88</f>
        <v>331.45</v>
      </c>
      <c r="J89" s="34">
        <f t="shared" ref="J89" si="41">J55+J59+J69+J74+J81+J88</f>
        <v>2319.67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8" t="s">
        <v>61</v>
      </c>
      <c r="F90" s="60">
        <v>154</v>
      </c>
      <c r="G90" s="60">
        <v>13</v>
      </c>
      <c r="H90" s="60">
        <v>3</v>
      </c>
      <c r="I90" s="61">
        <v>18</v>
      </c>
      <c r="J90" s="60">
        <v>106</v>
      </c>
      <c r="K90" s="66" t="s">
        <v>63</v>
      </c>
      <c r="L90" s="64">
        <v>8.8699999999999992</v>
      </c>
    </row>
    <row r="91" spans="1:12" ht="15" x14ac:dyDescent="0.25">
      <c r="A91" s="25"/>
      <c r="B91" s="16"/>
      <c r="C91" s="11"/>
      <c r="D91" s="6"/>
      <c r="E91" s="59" t="s">
        <v>220</v>
      </c>
      <c r="F91" s="62">
        <v>40</v>
      </c>
      <c r="G91" s="62">
        <v>2</v>
      </c>
      <c r="H91" s="62">
        <v>11</v>
      </c>
      <c r="I91" s="63">
        <v>14</v>
      </c>
      <c r="J91" s="62">
        <v>178</v>
      </c>
      <c r="K91" s="68" t="s">
        <v>64</v>
      </c>
      <c r="L91" s="65">
        <v>11.47</v>
      </c>
    </row>
    <row r="92" spans="1:12" ht="15" x14ac:dyDescent="0.25">
      <c r="A92" s="25"/>
      <c r="B92" s="16"/>
      <c r="C92" s="11"/>
      <c r="D92" s="7" t="s">
        <v>22</v>
      </c>
      <c r="E92" s="59" t="s">
        <v>209</v>
      </c>
      <c r="F92" s="62">
        <v>200</v>
      </c>
      <c r="G92" s="62">
        <v>1</v>
      </c>
      <c r="H92" s="62">
        <v>0</v>
      </c>
      <c r="I92" s="63">
        <v>12</v>
      </c>
      <c r="J92" s="62">
        <v>49</v>
      </c>
      <c r="K92" s="67" t="s">
        <v>65</v>
      </c>
      <c r="L92" s="65">
        <v>7.95</v>
      </c>
    </row>
    <row r="93" spans="1:12" ht="15" x14ac:dyDescent="0.25">
      <c r="A93" s="25"/>
      <c r="B93" s="16"/>
      <c r="C93" s="11"/>
      <c r="D93" s="7" t="s">
        <v>23</v>
      </c>
      <c r="E93" s="59" t="s">
        <v>48</v>
      </c>
      <c r="F93" s="62">
        <v>20</v>
      </c>
      <c r="G93" s="62">
        <v>1</v>
      </c>
      <c r="H93" s="62">
        <v>0</v>
      </c>
      <c r="I93" s="63">
        <v>15</v>
      </c>
      <c r="J93" s="62">
        <v>51</v>
      </c>
      <c r="K93" s="67"/>
      <c r="L93" s="65">
        <v>1.18</v>
      </c>
    </row>
    <row r="94" spans="1:12" ht="15" x14ac:dyDescent="0.25">
      <c r="A94" s="25"/>
      <c r="B94" s="16"/>
      <c r="C94" s="11"/>
      <c r="D94" s="7" t="s">
        <v>24</v>
      </c>
      <c r="E94" s="59"/>
      <c r="F94" s="62"/>
      <c r="G94" s="62"/>
      <c r="H94" s="62"/>
      <c r="I94" s="63"/>
      <c r="J94" s="62"/>
      <c r="K94" s="67"/>
      <c r="L94" s="65"/>
    </row>
    <row r="95" spans="1:12" ht="15" x14ac:dyDescent="0.25">
      <c r="A95" s="25"/>
      <c r="B95" s="16"/>
      <c r="C95" s="11"/>
      <c r="D95" s="6"/>
      <c r="E95" s="59" t="s">
        <v>80</v>
      </c>
      <c r="F95" s="62">
        <v>200</v>
      </c>
      <c r="G95" s="62">
        <v>0</v>
      </c>
      <c r="H95" s="62">
        <v>0</v>
      </c>
      <c r="I95" s="63">
        <v>3</v>
      </c>
      <c r="J95" s="62">
        <v>113</v>
      </c>
      <c r="K95" s="67" t="s">
        <v>84</v>
      </c>
      <c r="L95" s="65">
        <v>15.8</v>
      </c>
    </row>
    <row r="96" spans="1:12" ht="15" x14ac:dyDescent="0.25">
      <c r="A96" s="25"/>
      <c r="B96" s="16"/>
      <c r="C96" s="11"/>
      <c r="D96" s="6"/>
      <c r="E96" s="50" t="s">
        <v>175</v>
      </c>
      <c r="F96" s="51">
        <v>40</v>
      </c>
      <c r="G96" s="51">
        <v>1</v>
      </c>
      <c r="H96" s="51">
        <v>4</v>
      </c>
      <c r="I96" s="51">
        <v>10</v>
      </c>
      <c r="J96" s="51">
        <v>63</v>
      </c>
      <c r="K96" s="52" t="s">
        <v>176</v>
      </c>
      <c r="L96" s="73">
        <v>9.1999999999999993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654</v>
      </c>
      <c r="G97" s="21">
        <f t="shared" ref="G97" si="43">SUM(G90:G96)</f>
        <v>18</v>
      </c>
      <c r="H97" s="21">
        <f t="shared" ref="H97" si="44">SUM(H90:H96)</f>
        <v>18</v>
      </c>
      <c r="I97" s="21">
        <f t="shared" ref="I97" si="45">SUM(I90:I96)</f>
        <v>72</v>
      </c>
      <c r="J97" s="21"/>
      <c r="K97" s="27"/>
      <c r="L97" s="21">
        <f t="shared" si="12"/>
        <v>54.47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124</v>
      </c>
      <c r="F102" s="51">
        <v>100</v>
      </c>
      <c r="G102" s="51">
        <v>2.6</v>
      </c>
      <c r="H102" s="51">
        <v>5.08</v>
      </c>
      <c r="I102" s="51">
        <v>6.17</v>
      </c>
      <c r="J102" s="51">
        <v>87</v>
      </c>
      <c r="K102" s="52" t="s">
        <v>125</v>
      </c>
      <c r="L102" s="51">
        <v>15.24</v>
      </c>
    </row>
    <row r="103" spans="1:12" ht="15" x14ac:dyDescent="0.25">
      <c r="A103" s="25"/>
      <c r="B103" s="16"/>
      <c r="C103" s="11"/>
      <c r="D103" s="7" t="s">
        <v>28</v>
      </c>
      <c r="E103" s="50" t="s">
        <v>126</v>
      </c>
      <c r="F103" s="51">
        <v>223</v>
      </c>
      <c r="G103" s="51">
        <v>4.12</v>
      </c>
      <c r="H103" s="51">
        <v>5.65</v>
      </c>
      <c r="I103" s="51">
        <v>26.5</v>
      </c>
      <c r="J103" s="51">
        <v>137</v>
      </c>
      <c r="K103" s="52" t="s">
        <v>127</v>
      </c>
      <c r="L103" s="51">
        <v>16.78</v>
      </c>
    </row>
    <row r="104" spans="1:12" ht="15" x14ac:dyDescent="0.25">
      <c r="A104" s="25"/>
      <c r="B104" s="16"/>
      <c r="C104" s="11"/>
      <c r="D104" s="7" t="s">
        <v>29</v>
      </c>
      <c r="E104" s="50" t="s">
        <v>128</v>
      </c>
      <c r="F104" s="51">
        <v>150</v>
      </c>
      <c r="G104" s="51">
        <v>8.41</v>
      </c>
      <c r="H104" s="51">
        <v>6</v>
      </c>
      <c r="I104" s="51">
        <v>56.2</v>
      </c>
      <c r="J104" s="51">
        <v>97</v>
      </c>
      <c r="K104" s="52" t="s">
        <v>129</v>
      </c>
      <c r="L104" s="51">
        <v>42.61</v>
      </c>
    </row>
    <row r="105" spans="1:12" ht="15" x14ac:dyDescent="0.25">
      <c r="A105" s="25"/>
      <c r="B105" s="16"/>
      <c r="C105" s="11"/>
      <c r="D105" s="7" t="s">
        <v>30</v>
      </c>
      <c r="E105" s="50" t="s">
        <v>221</v>
      </c>
      <c r="F105" s="51">
        <v>150</v>
      </c>
      <c r="G105" s="51">
        <v>1.46</v>
      </c>
      <c r="H105" s="51">
        <v>4.5199999999999996</v>
      </c>
      <c r="I105" s="51">
        <v>21.6</v>
      </c>
      <c r="J105" s="51">
        <v>124</v>
      </c>
      <c r="K105" s="52" t="s">
        <v>222</v>
      </c>
      <c r="L105" s="51">
        <v>8.3000000000000007</v>
      </c>
    </row>
    <row r="106" spans="1:12" ht="15" x14ac:dyDescent="0.25">
      <c r="A106" s="25"/>
      <c r="B106" s="16"/>
      <c r="C106" s="11"/>
      <c r="D106" s="7" t="s">
        <v>31</v>
      </c>
      <c r="E106" s="50" t="s">
        <v>132</v>
      </c>
      <c r="F106" s="51">
        <v>200</v>
      </c>
      <c r="G106" s="51">
        <v>0.68</v>
      </c>
      <c r="H106" s="51">
        <v>0</v>
      </c>
      <c r="I106" s="51">
        <v>1.3</v>
      </c>
      <c r="J106" s="51">
        <v>56</v>
      </c>
      <c r="K106" s="52" t="s">
        <v>133</v>
      </c>
      <c r="L106" s="51">
        <v>12.5</v>
      </c>
    </row>
    <row r="107" spans="1:12" ht="15" x14ac:dyDescent="0.25">
      <c r="A107" s="25"/>
      <c r="B107" s="16"/>
      <c r="C107" s="11"/>
      <c r="D107" s="7" t="s">
        <v>32</v>
      </c>
      <c r="E107" s="50" t="s">
        <v>92</v>
      </c>
      <c r="F107" s="51">
        <v>40</v>
      </c>
      <c r="G107" s="51">
        <v>2</v>
      </c>
      <c r="H107" s="51">
        <v>0.5</v>
      </c>
      <c r="I107" s="51">
        <v>12</v>
      </c>
      <c r="J107" s="51">
        <v>100</v>
      </c>
      <c r="K107" s="52"/>
      <c r="L107" s="51">
        <v>2.13</v>
      </c>
    </row>
    <row r="108" spans="1:12" ht="15" x14ac:dyDescent="0.25">
      <c r="A108" s="25"/>
      <c r="B108" s="16"/>
      <c r="C108" s="11"/>
      <c r="D108" s="7" t="s">
        <v>33</v>
      </c>
      <c r="E108" s="50" t="s">
        <v>93</v>
      </c>
      <c r="F108" s="51">
        <v>40</v>
      </c>
      <c r="G108" s="51">
        <v>1.91</v>
      </c>
      <c r="H108" s="51">
        <v>0.34</v>
      </c>
      <c r="I108" s="51">
        <v>12</v>
      </c>
      <c r="J108" s="51">
        <v>80</v>
      </c>
      <c r="K108" s="52"/>
      <c r="L108" s="51">
        <v>2.13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903</v>
      </c>
      <c r="G111" s="21">
        <f t="shared" ref="G111" si="51">SUM(G102:G110)</f>
        <v>21.18</v>
      </c>
      <c r="H111" s="21">
        <f t="shared" ref="H111" si="52">SUM(H102:H110)</f>
        <v>22.09</v>
      </c>
      <c r="I111" s="21">
        <f t="shared" ref="I111" si="53">SUM(I102:I110)</f>
        <v>135.76999999999998</v>
      </c>
      <c r="J111" s="21">
        <f t="shared" ref="J111" si="54">SUM(J102:J110)</f>
        <v>681</v>
      </c>
      <c r="K111" s="27"/>
      <c r="L111" s="21">
        <f t="shared" ref="L111" ca="1" si="5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223</v>
      </c>
      <c r="F112" s="51">
        <v>100</v>
      </c>
      <c r="G112" s="51">
        <v>5</v>
      </c>
      <c r="H112" s="51">
        <v>7</v>
      </c>
      <c r="I112" s="51">
        <v>6</v>
      </c>
      <c r="J112" s="51">
        <v>187</v>
      </c>
      <c r="K112" s="52" t="s">
        <v>224</v>
      </c>
      <c r="L112" s="51">
        <v>10.46</v>
      </c>
    </row>
    <row r="113" spans="1:12" ht="15" x14ac:dyDescent="0.25">
      <c r="A113" s="25"/>
      <c r="B113" s="16"/>
      <c r="C113" s="11"/>
      <c r="D113" s="12" t="s">
        <v>31</v>
      </c>
      <c r="E113" s="50" t="s">
        <v>134</v>
      </c>
      <c r="F113" s="51">
        <v>200</v>
      </c>
      <c r="G113" s="51">
        <v>0.14000000000000001</v>
      </c>
      <c r="H113" s="51">
        <v>0.02</v>
      </c>
      <c r="I113" s="51">
        <v>2.1</v>
      </c>
      <c r="J113" s="51">
        <v>48</v>
      </c>
      <c r="K113" s="52" t="s">
        <v>135</v>
      </c>
      <c r="L113" s="51">
        <v>4.4400000000000004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6">SUM(G112:G115)</f>
        <v>5.14</v>
      </c>
      <c r="H116" s="21">
        <f t="shared" ref="H116" si="57">SUM(H112:H115)</f>
        <v>7.02</v>
      </c>
      <c r="I116" s="21">
        <f t="shared" ref="I116" si="58">SUM(I112:I115)</f>
        <v>8.1</v>
      </c>
      <c r="J116" s="21">
        <f t="shared" ref="J116" si="59">SUM(J112:J115)</f>
        <v>235</v>
      </c>
      <c r="K116" s="27"/>
      <c r="L116" s="21">
        <f t="shared" ref="L116" ca="1" si="60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226</v>
      </c>
      <c r="F117" s="51">
        <v>150</v>
      </c>
      <c r="G117" s="51">
        <v>13</v>
      </c>
      <c r="H117" s="51">
        <v>6</v>
      </c>
      <c r="I117" s="51">
        <v>20.6</v>
      </c>
      <c r="J117" s="51">
        <v>55.1</v>
      </c>
      <c r="K117" s="52" t="s">
        <v>227</v>
      </c>
      <c r="L117" s="51">
        <v>74.83</v>
      </c>
    </row>
    <row r="118" spans="1:12" ht="15" x14ac:dyDescent="0.25">
      <c r="A118" s="25"/>
      <c r="B118" s="16"/>
      <c r="C118" s="11"/>
      <c r="D118" s="7" t="s">
        <v>30</v>
      </c>
      <c r="E118" s="50" t="s">
        <v>136</v>
      </c>
      <c r="F118" s="51">
        <v>150</v>
      </c>
      <c r="G118" s="51">
        <v>10.3</v>
      </c>
      <c r="H118" s="51">
        <v>14</v>
      </c>
      <c r="I118" s="51">
        <v>20.37</v>
      </c>
      <c r="J118" s="51">
        <v>71</v>
      </c>
      <c r="K118" s="52" t="s">
        <v>137</v>
      </c>
      <c r="L118" s="51">
        <v>9.27</v>
      </c>
    </row>
    <row r="119" spans="1:12" ht="15" x14ac:dyDescent="0.25">
      <c r="A119" s="25"/>
      <c r="B119" s="16"/>
      <c r="C119" s="11"/>
      <c r="D119" s="7" t="s">
        <v>31</v>
      </c>
      <c r="E119" s="50" t="s">
        <v>56</v>
      </c>
      <c r="F119" s="51">
        <v>215</v>
      </c>
      <c r="G119" s="51">
        <v>1</v>
      </c>
      <c r="H119" s="51">
        <v>1.7</v>
      </c>
      <c r="I119" s="51">
        <v>22.04</v>
      </c>
      <c r="J119" s="51">
        <v>48.64</v>
      </c>
      <c r="K119" s="52" t="s">
        <v>76</v>
      </c>
      <c r="L119" s="51">
        <v>2.0299999999999998</v>
      </c>
    </row>
    <row r="120" spans="1:12" ht="15" x14ac:dyDescent="0.25">
      <c r="A120" s="25"/>
      <c r="B120" s="16"/>
      <c r="C120" s="11"/>
      <c r="D120" s="7" t="s">
        <v>23</v>
      </c>
      <c r="E120" s="50" t="s">
        <v>122</v>
      </c>
      <c r="F120" s="51">
        <v>40</v>
      </c>
      <c r="G120" s="51">
        <v>3.56</v>
      </c>
      <c r="H120" s="51">
        <v>0.54</v>
      </c>
      <c r="I120" s="51">
        <v>26.1</v>
      </c>
      <c r="J120" s="51">
        <v>140</v>
      </c>
      <c r="K120" s="52"/>
      <c r="L120" s="51">
        <v>2.34</v>
      </c>
    </row>
    <row r="121" spans="1:12" ht="15" x14ac:dyDescent="0.25">
      <c r="A121" s="25"/>
      <c r="B121" s="16"/>
      <c r="C121" s="11"/>
      <c r="D121" s="6"/>
      <c r="E121" s="50" t="s">
        <v>225</v>
      </c>
      <c r="F121" s="51">
        <v>60</v>
      </c>
      <c r="G121" s="51">
        <v>1.4</v>
      </c>
      <c r="H121" s="51">
        <v>5.01</v>
      </c>
      <c r="I121" s="51">
        <v>28.8</v>
      </c>
      <c r="J121" s="51">
        <v>187</v>
      </c>
      <c r="K121" s="52" t="s">
        <v>139</v>
      </c>
      <c r="L121" s="51">
        <v>11.51</v>
      </c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615</v>
      </c>
      <c r="G123" s="21">
        <f t="shared" ref="G123" si="61">SUM(G117:G122)</f>
        <v>29.259999999999998</v>
      </c>
      <c r="H123" s="21">
        <f t="shared" ref="H123" si="62">SUM(H117:H122)</f>
        <v>27.25</v>
      </c>
      <c r="I123" s="21">
        <f t="shared" ref="I123" si="63">SUM(I117:I122)</f>
        <v>117.91</v>
      </c>
      <c r="J123" s="21">
        <f>SUM(J117:J122)</f>
        <v>501.74</v>
      </c>
      <c r="K123" s="27"/>
      <c r="L123" s="21">
        <f t="shared" ref="L123" ca="1" si="64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138</v>
      </c>
      <c r="F124" s="51">
        <v>200</v>
      </c>
      <c r="G124" s="51">
        <v>3</v>
      </c>
      <c r="H124" s="51">
        <v>5.4</v>
      </c>
      <c r="I124" s="51">
        <v>10</v>
      </c>
      <c r="J124" s="51">
        <v>108</v>
      </c>
      <c r="K124" s="52" t="s">
        <v>133</v>
      </c>
      <c r="L124" s="51">
        <v>19.95</v>
      </c>
    </row>
    <row r="125" spans="1:12" ht="15" x14ac:dyDescent="0.25">
      <c r="A125" s="25"/>
      <c r="B125" s="16"/>
      <c r="C125" s="11"/>
      <c r="D125" s="12" t="s">
        <v>35</v>
      </c>
      <c r="E125" s="50" t="s">
        <v>48</v>
      </c>
      <c r="F125" s="51">
        <v>30</v>
      </c>
      <c r="G125" s="51">
        <v>1.44</v>
      </c>
      <c r="H125" s="51">
        <v>0.48</v>
      </c>
      <c r="I125" s="51">
        <v>9</v>
      </c>
      <c r="J125" s="51">
        <v>9</v>
      </c>
      <c r="K125" s="52"/>
      <c r="L125" s="51">
        <v>1.78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230</v>
      </c>
      <c r="G130" s="21">
        <f t="shared" ref="G130" si="65">SUM(G124:G129)</f>
        <v>4.4399999999999995</v>
      </c>
      <c r="H130" s="21">
        <f t="shared" ref="H130" si="66">SUM(H124:H129)</f>
        <v>5.8800000000000008</v>
      </c>
      <c r="I130" s="21">
        <f t="shared" ref="I130" si="67">SUM(I124:I129)</f>
        <v>19</v>
      </c>
      <c r="J130" s="21">
        <f t="shared" ref="J130" si="68">SUM(J124:J129)</f>
        <v>117</v>
      </c>
      <c r="K130" s="27"/>
      <c r="L130" s="21">
        <f t="shared" ref="L130" ca="1" si="69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7" t="s">
        <v>4</v>
      </c>
      <c r="D131" s="78"/>
      <c r="E131" s="33"/>
      <c r="F131" s="34">
        <f>F97+F101+F111+F116+F123+F130</f>
        <v>2702</v>
      </c>
      <c r="G131" s="34">
        <f t="shared" ref="G131" si="70">G97+G101+G111+G116+G123+G130</f>
        <v>78.02</v>
      </c>
      <c r="H131" s="34">
        <f t="shared" ref="H131" si="71">H97+H101+H111+H116+H123+H130</f>
        <v>80.239999999999995</v>
      </c>
      <c r="I131" s="34">
        <f t="shared" ref="I131" si="72">I97+I101+I111+I116+I123+I130</f>
        <v>352.78</v>
      </c>
      <c r="J131" s="34">
        <f t="shared" ref="J131" si="73">J97+J101+J111+J116+J123+J130</f>
        <v>1534.74</v>
      </c>
      <c r="K131" s="35"/>
      <c r="L131" s="34">
        <f t="shared" ref="L131" ca="1" si="74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8" t="s">
        <v>228</v>
      </c>
      <c r="F132" s="60">
        <v>154</v>
      </c>
      <c r="G132" s="60">
        <v>11</v>
      </c>
      <c r="H132" s="60">
        <v>12</v>
      </c>
      <c r="I132" s="61">
        <v>25</v>
      </c>
      <c r="J132" s="60">
        <v>224</v>
      </c>
      <c r="K132" s="66" t="s">
        <v>68</v>
      </c>
      <c r="L132" s="64">
        <v>10.92</v>
      </c>
    </row>
    <row r="133" spans="1:12" ht="15" x14ac:dyDescent="0.25">
      <c r="A133" s="25"/>
      <c r="B133" s="16"/>
      <c r="C133" s="11"/>
      <c r="D133" s="6"/>
      <c r="E133" s="59" t="s">
        <v>66</v>
      </c>
      <c r="F133" s="62">
        <v>40</v>
      </c>
      <c r="G133" s="62">
        <v>5</v>
      </c>
      <c r="H133" s="62">
        <v>6</v>
      </c>
      <c r="I133" s="63">
        <v>21</v>
      </c>
      <c r="J133" s="62">
        <v>176</v>
      </c>
      <c r="K133" s="69" t="s">
        <v>69</v>
      </c>
      <c r="L133" s="65">
        <v>17.78</v>
      </c>
    </row>
    <row r="134" spans="1:12" ht="15" x14ac:dyDescent="0.25">
      <c r="A134" s="25"/>
      <c r="B134" s="16"/>
      <c r="C134" s="11"/>
      <c r="D134" s="7" t="s">
        <v>22</v>
      </c>
      <c r="E134" s="59" t="s">
        <v>67</v>
      </c>
      <c r="F134" s="62">
        <v>215</v>
      </c>
      <c r="G134" s="62">
        <v>1</v>
      </c>
      <c r="H134" s="62">
        <v>0</v>
      </c>
      <c r="I134" s="63">
        <v>12</v>
      </c>
      <c r="J134" s="62">
        <v>49</v>
      </c>
      <c r="K134" s="67" t="s">
        <v>60</v>
      </c>
      <c r="L134" s="65">
        <v>2.0299999999999998</v>
      </c>
    </row>
    <row r="135" spans="1:12" ht="15" x14ac:dyDescent="0.25">
      <c r="A135" s="25"/>
      <c r="B135" s="16"/>
      <c r="C135" s="11"/>
      <c r="D135" s="7" t="s">
        <v>23</v>
      </c>
      <c r="E135" s="59" t="s">
        <v>48</v>
      </c>
      <c r="F135" s="62">
        <v>20</v>
      </c>
      <c r="G135" s="62">
        <v>1</v>
      </c>
      <c r="H135" s="62">
        <v>0</v>
      </c>
      <c r="I135" s="63">
        <v>1</v>
      </c>
      <c r="J135" s="62">
        <v>51</v>
      </c>
      <c r="K135" s="67"/>
      <c r="L135" s="65">
        <v>1.18</v>
      </c>
    </row>
    <row r="136" spans="1:12" ht="15" x14ac:dyDescent="0.25">
      <c r="A136" s="25"/>
      <c r="B136" s="16"/>
      <c r="C136" s="11"/>
      <c r="D136" s="7" t="s">
        <v>24</v>
      </c>
      <c r="E136" s="59" t="s">
        <v>212</v>
      </c>
      <c r="F136" s="62">
        <v>250</v>
      </c>
      <c r="G136" s="62">
        <v>0</v>
      </c>
      <c r="H136" s="62">
        <v>0</v>
      </c>
      <c r="I136" s="63">
        <v>13</v>
      </c>
      <c r="J136" s="62">
        <v>80</v>
      </c>
      <c r="K136" s="67" t="s">
        <v>53</v>
      </c>
      <c r="L136" s="65">
        <v>32.5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679</v>
      </c>
      <c r="G139" s="21">
        <f t="shared" ref="G139" si="75">SUM(G132:G138)</f>
        <v>18</v>
      </c>
      <c r="H139" s="21">
        <f t="shared" ref="H139" si="76">SUM(H132:H138)</f>
        <v>18</v>
      </c>
      <c r="I139" s="21">
        <f t="shared" ref="I139" si="77">SUM(I132:I138)</f>
        <v>72</v>
      </c>
      <c r="J139" s="21">
        <f t="shared" ref="J139" si="78">SUM(J132:J138)</f>
        <v>580</v>
      </c>
      <c r="K139" s="27"/>
      <c r="L139" s="21">
        <f t="shared" ref="L139:L181" si="79">SUM(L132:L138)</f>
        <v>64.41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229</v>
      </c>
      <c r="F144" s="51">
        <v>100</v>
      </c>
      <c r="G144" s="51">
        <v>1</v>
      </c>
      <c r="H144" s="51">
        <v>0</v>
      </c>
      <c r="I144" s="51">
        <v>2</v>
      </c>
      <c r="J144" s="51">
        <v>11.5</v>
      </c>
      <c r="K144" s="52" t="s">
        <v>139</v>
      </c>
      <c r="L144" s="51">
        <v>5.42</v>
      </c>
    </row>
    <row r="145" spans="1:12" ht="15" x14ac:dyDescent="0.25">
      <c r="A145" s="25"/>
      <c r="B145" s="16"/>
      <c r="C145" s="11"/>
      <c r="D145" s="7" t="s">
        <v>28</v>
      </c>
      <c r="E145" s="50" t="s">
        <v>140</v>
      </c>
      <c r="F145" s="51">
        <v>200</v>
      </c>
      <c r="G145" s="51">
        <v>7.08</v>
      </c>
      <c r="H145" s="51">
        <v>2.7</v>
      </c>
      <c r="I145" s="51">
        <v>17.5</v>
      </c>
      <c r="J145" s="51">
        <v>168.4</v>
      </c>
      <c r="K145" s="52" t="s">
        <v>141</v>
      </c>
      <c r="L145" s="51">
        <v>14.64</v>
      </c>
    </row>
    <row r="146" spans="1:12" ht="15" x14ac:dyDescent="0.25">
      <c r="A146" s="25"/>
      <c r="B146" s="16"/>
      <c r="C146" s="11"/>
      <c r="D146" s="7" t="s">
        <v>29</v>
      </c>
      <c r="E146" s="50" t="s">
        <v>230</v>
      </c>
      <c r="F146" s="51">
        <v>90</v>
      </c>
      <c r="G146" s="51">
        <v>11</v>
      </c>
      <c r="H146" s="51">
        <v>17</v>
      </c>
      <c r="I146" s="51">
        <v>47</v>
      </c>
      <c r="J146" s="51">
        <v>25</v>
      </c>
      <c r="K146" s="52" t="s">
        <v>104</v>
      </c>
      <c r="L146" s="51">
        <v>24.88</v>
      </c>
    </row>
    <row r="147" spans="1:12" ht="15" x14ac:dyDescent="0.25">
      <c r="A147" s="25"/>
      <c r="B147" s="16"/>
      <c r="C147" s="11"/>
      <c r="D147" s="7" t="s">
        <v>30</v>
      </c>
      <c r="E147" s="50" t="s">
        <v>231</v>
      </c>
      <c r="F147" s="51">
        <v>150</v>
      </c>
      <c r="G147" s="51">
        <v>5</v>
      </c>
      <c r="H147" s="51">
        <v>9</v>
      </c>
      <c r="I147" s="51">
        <v>24</v>
      </c>
      <c r="J147" s="51">
        <v>211</v>
      </c>
      <c r="K147" s="52" t="s">
        <v>232</v>
      </c>
      <c r="L147" s="51">
        <v>14.61</v>
      </c>
    </row>
    <row r="148" spans="1:12" ht="15" x14ac:dyDescent="0.25">
      <c r="A148" s="25"/>
      <c r="B148" s="16"/>
      <c r="C148" s="11"/>
      <c r="D148" s="7" t="s">
        <v>31</v>
      </c>
      <c r="E148" s="50" t="s">
        <v>142</v>
      </c>
      <c r="F148" s="51">
        <v>200</v>
      </c>
      <c r="G148" s="51">
        <v>0.56000000000000005</v>
      </c>
      <c r="H148" s="51">
        <v>0</v>
      </c>
      <c r="I148" s="51">
        <v>27.89</v>
      </c>
      <c r="J148" s="51">
        <v>113.79</v>
      </c>
      <c r="K148" s="52" t="s">
        <v>108</v>
      </c>
      <c r="L148" s="51">
        <v>11.6</v>
      </c>
    </row>
    <row r="149" spans="1:12" ht="15" x14ac:dyDescent="0.25">
      <c r="A149" s="25"/>
      <c r="B149" s="16"/>
      <c r="C149" s="11"/>
      <c r="D149" s="7" t="s">
        <v>32</v>
      </c>
      <c r="E149" s="50" t="s">
        <v>92</v>
      </c>
      <c r="F149" s="51">
        <v>40</v>
      </c>
      <c r="G149" s="51">
        <v>2</v>
      </c>
      <c r="H149" s="51">
        <v>0.5</v>
      </c>
      <c r="I149" s="51">
        <v>12</v>
      </c>
      <c r="J149" s="51">
        <v>100</v>
      </c>
      <c r="K149" s="52"/>
      <c r="L149" s="51">
        <v>2.33</v>
      </c>
    </row>
    <row r="150" spans="1:12" ht="15" x14ac:dyDescent="0.25">
      <c r="A150" s="25"/>
      <c r="B150" s="16"/>
      <c r="C150" s="11"/>
      <c r="D150" s="7" t="s">
        <v>33</v>
      </c>
      <c r="E150" s="50" t="s">
        <v>93</v>
      </c>
      <c r="F150" s="51">
        <v>40</v>
      </c>
      <c r="G150" s="51">
        <v>1.91</v>
      </c>
      <c r="H150" s="51">
        <v>0.34</v>
      </c>
      <c r="I150" s="51">
        <v>12</v>
      </c>
      <c r="J150" s="51">
        <v>80</v>
      </c>
      <c r="K150" s="52"/>
      <c r="L150" s="51">
        <v>2.33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820</v>
      </c>
      <c r="G153" s="21">
        <f t="shared" ref="G153" si="85">SUM(G144:G152)</f>
        <v>28.549999999999997</v>
      </c>
      <c r="H153" s="21">
        <f t="shared" ref="H153" si="86">SUM(H144:H152)</f>
        <v>29.54</v>
      </c>
      <c r="I153" s="21">
        <f t="shared" ref="I153" si="87">SUM(I144:I152)</f>
        <v>142.38999999999999</v>
      </c>
      <c r="J153" s="21">
        <f t="shared" ref="J153" si="88">SUM(J144:J152)</f>
        <v>709.68999999999994</v>
      </c>
      <c r="K153" s="27"/>
      <c r="L153" s="21">
        <f t="shared" ref="L153" ca="1" si="89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143</v>
      </c>
      <c r="F154" s="51">
        <v>105</v>
      </c>
      <c r="G154" s="51">
        <v>4.5</v>
      </c>
      <c r="H154" s="51">
        <v>4.8</v>
      </c>
      <c r="I154" s="51">
        <v>12</v>
      </c>
      <c r="J154" s="51">
        <v>175</v>
      </c>
      <c r="K154" s="52" t="s">
        <v>144</v>
      </c>
      <c r="L154" s="51">
        <v>35.68</v>
      </c>
    </row>
    <row r="155" spans="1:12" ht="15" x14ac:dyDescent="0.25">
      <c r="A155" s="25"/>
      <c r="B155" s="16"/>
      <c r="C155" s="11"/>
      <c r="D155" s="12" t="s">
        <v>31</v>
      </c>
      <c r="E155" s="50" t="s">
        <v>145</v>
      </c>
      <c r="F155" s="51">
        <v>200</v>
      </c>
      <c r="G155" s="51">
        <v>0.03</v>
      </c>
      <c r="H155" s="51">
        <v>0</v>
      </c>
      <c r="I155" s="51">
        <v>6</v>
      </c>
      <c r="J155" s="51">
        <v>60</v>
      </c>
      <c r="K155" s="52" t="s">
        <v>60</v>
      </c>
      <c r="L155" s="51">
        <v>2.0299999999999998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305</v>
      </c>
      <c r="G158" s="21">
        <f t="shared" ref="G158" si="90">SUM(G154:G157)</f>
        <v>4.53</v>
      </c>
      <c r="H158" s="21">
        <f t="shared" ref="H158" si="91">SUM(H154:H157)</f>
        <v>4.8</v>
      </c>
      <c r="I158" s="21">
        <f t="shared" ref="I158" si="92">SUM(I154:I157)</f>
        <v>18</v>
      </c>
      <c r="J158" s="21">
        <f t="shared" ref="J158" si="93">SUM(J154:J157)</f>
        <v>235</v>
      </c>
      <c r="K158" s="27"/>
      <c r="L158" s="21">
        <f t="shared" ref="L158" ca="1" si="9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146</v>
      </c>
      <c r="F159" s="51">
        <v>100</v>
      </c>
      <c r="G159" s="51">
        <v>9.8800000000000008</v>
      </c>
      <c r="H159" s="51">
        <v>6</v>
      </c>
      <c r="I159" s="51">
        <v>24.5</v>
      </c>
      <c r="J159" s="51">
        <v>135</v>
      </c>
      <c r="K159" s="52" t="s">
        <v>147</v>
      </c>
      <c r="L159" s="51">
        <v>39.64</v>
      </c>
    </row>
    <row r="160" spans="1:12" ht="15" x14ac:dyDescent="0.25">
      <c r="A160" s="25"/>
      <c r="B160" s="16"/>
      <c r="C160" s="11"/>
      <c r="D160" s="7" t="s">
        <v>30</v>
      </c>
      <c r="E160" s="50" t="s">
        <v>233</v>
      </c>
      <c r="F160" s="51">
        <v>150</v>
      </c>
      <c r="G160" s="51">
        <v>8.14</v>
      </c>
      <c r="H160" s="51">
        <v>11.31</v>
      </c>
      <c r="I160" s="51">
        <v>20.37</v>
      </c>
      <c r="J160" s="51">
        <v>79</v>
      </c>
      <c r="K160" s="52" t="s">
        <v>148</v>
      </c>
      <c r="L160" s="51">
        <v>11.08</v>
      </c>
    </row>
    <row r="161" spans="1:12" ht="15" x14ac:dyDescent="0.25">
      <c r="A161" s="25"/>
      <c r="B161" s="16"/>
      <c r="C161" s="11"/>
      <c r="D161" s="7" t="s">
        <v>31</v>
      </c>
      <c r="E161" s="50" t="s">
        <v>149</v>
      </c>
      <c r="F161" s="51">
        <v>200</v>
      </c>
      <c r="G161" s="51">
        <v>0</v>
      </c>
      <c r="H161" s="51">
        <v>0</v>
      </c>
      <c r="I161" s="51">
        <v>28.04</v>
      </c>
      <c r="J161" s="51">
        <v>75</v>
      </c>
      <c r="K161" s="52" t="s">
        <v>150</v>
      </c>
      <c r="L161" s="51">
        <v>7.56</v>
      </c>
    </row>
    <row r="162" spans="1:12" ht="15" x14ac:dyDescent="0.25">
      <c r="A162" s="25"/>
      <c r="B162" s="16"/>
      <c r="C162" s="11"/>
      <c r="D162" s="7" t="s">
        <v>23</v>
      </c>
      <c r="E162" s="50" t="s">
        <v>122</v>
      </c>
      <c r="F162" s="51">
        <v>40</v>
      </c>
      <c r="G162" s="51">
        <v>3.21</v>
      </c>
      <c r="H162" s="51">
        <v>0.54</v>
      </c>
      <c r="I162" s="51">
        <v>26.1</v>
      </c>
      <c r="J162" s="51">
        <v>140</v>
      </c>
      <c r="K162" s="52"/>
      <c r="L162" s="51">
        <v>2.34</v>
      </c>
    </row>
    <row r="163" spans="1:12" ht="15" x14ac:dyDescent="0.25">
      <c r="A163" s="25"/>
      <c r="B163" s="16"/>
      <c r="C163" s="11"/>
      <c r="D163" s="6"/>
      <c r="E163" s="50" t="s">
        <v>152</v>
      </c>
      <c r="F163" s="51">
        <v>60</v>
      </c>
      <c r="G163" s="51">
        <v>0.9</v>
      </c>
      <c r="H163" s="51">
        <v>5.0199999999999996</v>
      </c>
      <c r="I163" s="51">
        <v>2.31</v>
      </c>
      <c r="J163" s="51">
        <v>66.8</v>
      </c>
      <c r="K163" s="52" t="s">
        <v>153</v>
      </c>
      <c r="L163" s="51">
        <v>7.36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550</v>
      </c>
      <c r="G165" s="21">
        <f t="shared" ref="G165" si="95">SUM(G159:G164)</f>
        <v>22.130000000000003</v>
      </c>
      <c r="H165" s="21">
        <f t="shared" ref="H165" si="96">SUM(H159:H164)</f>
        <v>22.87</v>
      </c>
      <c r="I165" s="21">
        <f t="shared" ref="I165" si="97">SUM(I159:I164)</f>
        <v>101.32</v>
      </c>
      <c r="J165" s="21">
        <f t="shared" ref="J165" si="98">SUM(J159:J164)</f>
        <v>495.8</v>
      </c>
      <c r="K165" s="27"/>
      <c r="L165" s="21">
        <f t="shared" ref="L165" ca="1" si="9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151</v>
      </c>
      <c r="F166" s="51">
        <v>210</v>
      </c>
      <c r="G166" s="51">
        <v>2.8</v>
      </c>
      <c r="H166" s="51">
        <v>3.8</v>
      </c>
      <c r="I166" s="51">
        <v>8.08</v>
      </c>
      <c r="J166" s="51">
        <v>42</v>
      </c>
      <c r="K166" s="52" t="s">
        <v>102</v>
      </c>
      <c r="L166" s="51">
        <v>19.07</v>
      </c>
    </row>
    <row r="167" spans="1:12" ht="15" x14ac:dyDescent="0.25">
      <c r="A167" s="25"/>
      <c r="B167" s="16"/>
      <c r="C167" s="11"/>
      <c r="D167" s="12" t="s">
        <v>35</v>
      </c>
      <c r="E167" s="50" t="s">
        <v>48</v>
      </c>
      <c r="F167" s="51">
        <v>30</v>
      </c>
      <c r="G167" s="51">
        <v>1.44</v>
      </c>
      <c r="H167" s="51">
        <v>0.48</v>
      </c>
      <c r="I167" s="51">
        <v>9</v>
      </c>
      <c r="J167" s="51">
        <v>75.87</v>
      </c>
      <c r="K167" s="52"/>
      <c r="L167" s="51">
        <v>2.48</v>
      </c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240</v>
      </c>
      <c r="G172" s="21">
        <f t="shared" ref="G172" si="100">SUM(G166:G171)</f>
        <v>4.24</v>
      </c>
      <c r="H172" s="21">
        <f t="shared" ref="H172" si="101">SUM(H166:H171)</f>
        <v>4.2799999999999994</v>
      </c>
      <c r="I172" s="21">
        <f t="shared" ref="I172" si="102">SUM(I166:I171)</f>
        <v>17.079999999999998</v>
      </c>
      <c r="J172" s="21">
        <f t="shared" ref="J172" si="103">SUM(J166:J171)</f>
        <v>117.87</v>
      </c>
      <c r="K172" s="27"/>
      <c r="L172" s="21">
        <f t="shared" ref="L172" ca="1" si="104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7" t="s">
        <v>4</v>
      </c>
      <c r="D173" s="78"/>
      <c r="E173" s="33"/>
      <c r="F173" s="34">
        <f>F139+F143+F153+F158+F165+F172</f>
        <v>2594</v>
      </c>
      <c r="G173" s="34">
        <f t="shared" ref="G173" si="105">G139+G143+G153+G158+G165+G172</f>
        <v>77.45</v>
      </c>
      <c r="H173" s="34">
        <f t="shared" ref="H173" si="106">H139+H143+H153+H158+H165+H172</f>
        <v>79.489999999999995</v>
      </c>
      <c r="I173" s="34">
        <f t="shared" ref="I173" si="107">I139+I143+I153+I158+I165+I172</f>
        <v>350.78999999999996</v>
      </c>
      <c r="J173" s="34">
        <f t="shared" ref="J173" si="108">J139+J143+J153+J158+J165+J172</f>
        <v>2138.36</v>
      </c>
      <c r="K173" s="35"/>
      <c r="L173" s="34">
        <f t="shared" ref="L173" ca="1" si="10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8" t="s">
        <v>70</v>
      </c>
      <c r="F174" s="60">
        <v>160</v>
      </c>
      <c r="G174" s="60">
        <v>2</v>
      </c>
      <c r="H174" s="60">
        <v>5</v>
      </c>
      <c r="I174" s="61">
        <v>9</v>
      </c>
      <c r="J174" s="60">
        <v>140</v>
      </c>
      <c r="K174" s="66" t="s">
        <v>72</v>
      </c>
      <c r="L174" s="64">
        <v>36.36</v>
      </c>
    </row>
    <row r="175" spans="1:12" ht="15" x14ac:dyDescent="0.25">
      <c r="A175" s="25"/>
      <c r="B175" s="16"/>
      <c r="C175" s="11"/>
      <c r="D175" s="6"/>
      <c r="E175" s="59" t="s">
        <v>279</v>
      </c>
      <c r="F175" s="62">
        <v>40</v>
      </c>
      <c r="G175" s="62">
        <v>2</v>
      </c>
      <c r="H175" s="62">
        <v>5</v>
      </c>
      <c r="I175" s="63">
        <v>15</v>
      </c>
      <c r="J175" s="62">
        <v>140</v>
      </c>
      <c r="K175" s="67" t="s">
        <v>51</v>
      </c>
      <c r="L175" s="65">
        <v>12.3</v>
      </c>
    </row>
    <row r="176" spans="1:12" ht="15" x14ac:dyDescent="0.25">
      <c r="A176" s="25"/>
      <c r="B176" s="16"/>
      <c r="C176" s="11"/>
      <c r="D176" s="7" t="s">
        <v>22</v>
      </c>
      <c r="E176" s="59" t="s">
        <v>71</v>
      </c>
      <c r="F176" s="62">
        <v>200</v>
      </c>
      <c r="G176" s="62">
        <v>3</v>
      </c>
      <c r="H176" s="62">
        <v>1</v>
      </c>
      <c r="I176" s="63">
        <v>15</v>
      </c>
      <c r="J176" s="62">
        <v>129</v>
      </c>
      <c r="K176" s="67" t="s">
        <v>52</v>
      </c>
      <c r="L176" s="65">
        <v>9.64</v>
      </c>
    </row>
    <row r="177" spans="1:16" ht="15" x14ac:dyDescent="0.25">
      <c r="A177" s="25"/>
      <c r="B177" s="16"/>
      <c r="C177" s="11"/>
      <c r="D177" s="7" t="s">
        <v>23</v>
      </c>
      <c r="E177" s="59" t="s">
        <v>48</v>
      </c>
      <c r="F177" s="62">
        <v>20</v>
      </c>
      <c r="G177" s="62">
        <v>1</v>
      </c>
      <c r="H177" s="62">
        <v>0</v>
      </c>
      <c r="I177" s="63">
        <v>17</v>
      </c>
      <c r="J177" s="62">
        <v>51</v>
      </c>
      <c r="K177" s="67"/>
      <c r="L177" s="65">
        <v>1.18</v>
      </c>
    </row>
    <row r="178" spans="1:16" ht="15" x14ac:dyDescent="0.25">
      <c r="A178" s="25"/>
      <c r="B178" s="16"/>
      <c r="C178" s="11"/>
      <c r="D178" s="7" t="s">
        <v>24</v>
      </c>
      <c r="E178" s="59"/>
      <c r="F178" s="62"/>
      <c r="G178" s="62"/>
      <c r="H178" s="62"/>
      <c r="I178" s="63"/>
      <c r="J178" s="62"/>
      <c r="K178" s="67"/>
      <c r="L178" s="65"/>
    </row>
    <row r="179" spans="1:16" ht="15" x14ac:dyDescent="0.25">
      <c r="A179" s="25"/>
      <c r="B179" s="16"/>
      <c r="C179" s="11"/>
      <c r="D179" s="6"/>
      <c r="E179" s="50" t="s">
        <v>234</v>
      </c>
      <c r="F179" s="51">
        <v>125</v>
      </c>
      <c r="G179" s="51">
        <v>8</v>
      </c>
      <c r="H179" s="51">
        <v>1</v>
      </c>
      <c r="I179" s="51">
        <v>3</v>
      </c>
      <c r="J179" s="62">
        <v>102</v>
      </c>
      <c r="K179" s="52" t="s">
        <v>202</v>
      </c>
      <c r="L179" s="73">
        <v>29</v>
      </c>
      <c r="P179" s="2">
        <v>9</v>
      </c>
    </row>
    <row r="180" spans="1:16" ht="15" x14ac:dyDescent="0.25">
      <c r="A180" s="25"/>
      <c r="B180" s="16"/>
      <c r="C180" s="11"/>
      <c r="D180" s="6"/>
      <c r="E180" s="50" t="s">
        <v>235</v>
      </c>
      <c r="F180" s="51">
        <v>35</v>
      </c>
      <c r="G180" s="51">
        <v>1.4</v>
      </c>
      <c r="H180" s="51">
        <v>5</v>
      </c>
      <c r="I180" s="51">
        <v>9</v>
      </c>
      <c r="J180" s="51">
        <v>51</v>
      </c>
      <c r="K180" s="52" t="s">
        <v>236</v>
      </c>
      <c r="L180" s="51">
        <v>11.73</v>
      </c>
    </row>
    <row r="181" spans="1:16" ht="15" x14ac:dyDescent="0.25">
      <c r="A181" s="26"/>
      <c r="B181" s="18"/>
      <c r="C181" s="8"/>
      <c r="D181" s="19" t="s">
        <v>39</v>
      </c>
      <c r="E181" s="9"/>
      <c r="F181" s="21">
        <f>SUM(F174:F180)</f>
        <v>580</v>
      </c>
      <c r="G181" s="21">
        <f t="shared" ref="G181" si="110">SUM(G174:G180)</f>
        <v>17.399999999999999</v>
      </c>
      <c r="H181" s="21">
        <f t="shared" ref="H181" si="111">SUM(H174:H180)</f>
        <v>17</v>
      </c>
      <c r="I181" s="21">
        <f t="shared" ref="I181" si="112">SUM(I174:I180)</f>
        <v>68</v>
      </c>
      <c r="J181" s="21">
        <f t="shared" ref="J181" si="113">SUM(J174:J180)</f>
        <v>613</v>
      </c>
      <c r="K181" s="27"/>
      <c r="L181" s="21">
        <f t="shared" si="79"/>
        <v>100.21</v>
      </c>
    </row>
    <row r="182" spans="1:16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6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6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6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6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237</v>
      </c>
      <c r="F186" s="51">
        <v>100</v>
      </c>
      <c r="G186" s="51">
        <v>0.55000000000000004</v>
      </c>
      <c r="H186" s="51">
        <v>0.1</v>
      </c>
      <c r="I186" s="51">
        <v>2.2999999999999998</v>
      </c>
      <c r="J186" s="51">
        <v>25.9</v>
      </c>
      <c r="K186" s="70" t="s">
        <v>85</v>
      </c>
      <c r="L186" s="51">
        <v>8.08</v>
      </c>
    </row>
    <row r="187" spans="1:16" ht="15" x14ac:dyDescent="0.25">
      <c r="A187" s="25"/>
      <c r="B187" s="16"/>
      <c r="C187" s="11"/>
      <c r="D187" s="7" t="s">
        <v>28</v>
      </c>
      <c r="E187" s="50" t="s">
        <v>154</v>
      </c>
      <c r="F187" s="51">
        <v>223</v>
      </c>
      <c r="G187" s="51">
        <v>7.25</v>
      </c>
      <c r="H187" s="51">
        <v>7.65</v>
      </c>
      <c r="I187" s="51">
        <v>24.66</v>
      </c>
      <c r="J187" s="51">
        <v>115</v>
      </c>
      <c r="K187" s="52" t="s">
        <v>155</v>
      </c>
      <c r="L187" s="51">
        <v>16.59</v>
      </c>
    </row>
    <row r="188" spans="1:16" ht="15" x14ac:dyDescent="0.25">
      <c r="A188" s="25"/>
      <c r="B188" s="16"/>
      <c r="C188" s="11"/>
      <c r="D188" s="7" t="s">
        <v>29</v>
      </c>
      <c r="E188" s="50" t="s">
        <v>156</v>
      </c>
      <c r="F188" s="51">
        <v>150</v>
      </c>
      <c r="G188" s="51">
        <v>9.76</v>
      </c>
      <c r="H188" s="51">
        <v>6.05</v>
      </c>
      <c r="I188" s="51">
        <v>24.5</v>
      </c>
      <c r="J188" s="51">
        <v>197</v>
      </c>
      <c r="K188" s="52" t="s">
        <v>157</v>
      </c>
      <c r="L188" s="51">
        <v>43.1</v>
      </c>
    </row>
    <row r="189" spans="1:16" ht="15" x14ac:dyDescent="0.25">
      <c r="A189" s="25"/>
      <c r="B189" s="16"/>
      <c r="C189" s="11"/>
      <c r="D189" s="7" t="s">
        <v>30</v>
      </c>
      <c r="E189" s="50" t="s">
        <v>180</v>
      </c>
      <c r="F189" s="51">
        <v>150</v>
      </c>
      <c r="G189" s="51">
        <v>10.14</v>
      </c>
      <c r="H189" s="51">
        <v>13.97</v>
      </c>
      <c r="I189" s="51">
        <v>31.35</v>
      </c>
      <c r="J189" s="51">
        <v>159</v>
      </c>
      <c r="K189" s="52" t="s">
        <v>114</v>
      </c>
      <c r="L189" s="51">
        <v>7.14</v>
      </c>
    </row>
    <row r="190" spans="1:16" ht="15" x14ac:dyDescent="0.25">
      <c r="A190" s="25"/>
      <c r="B190" s="16"/>
      <c r="C190" s="11"/>
      <c r="D190" s="7" t="s">
        <v>31</v>
      </c>
      <c r="E190" s="50" t="s">
        <v>115</v>
      </c>
      <c r="F190" s="51">
        <v>200</v>
      </c>
      <c r="G190" s="51">
        <v>0.68</v>
      </c>
      <c r="H190" s="51">
        <v>0</v>
      </c>
      <c r="I190" s="51">
        <v>21.01</v>
      </c>
      <c r="J190" s="51">
        <v>46.87</v>
      </c>
      <c r="K190" s="52" t="s">
        <v>116</v>
      </c>
      <c r="L190" s="51">
        <v>6.88</v>
      </c>
    </row>
    <row r="191" spans="1:16" ht="15" x14ac:dyDescent="0.25">
      <c r="A191" s="25"/>
      <c r="B191" s="16"/>
      <c r="C191" s="11"/>
      <c r="D191" s="7" t="s">
        <v>32</v>
      </c>
      <c r="E191" s="50" t="s">
        <v>158</v>
      </c>
      <c r="F191" s="51">
        <v>40</v>
      </c>
      <c r="G191" s="51">
        <v>2</v>
      </c>
      <c r="H191" s="51">
        <v>0.5</v>
      </c>
      <c r="I191" s="51">
        <v>12</v>
      </c>
      <c r="J191" s="51">
        <v>100</v>
      </c>
      <c r="K191" s="52"/>
      <c r="L191" s="51">
        <v>2.33</v>
      </c>
    </row>
    <row r="192" spans="1:16" ht="15" x14ac:dyDescent="0.25">
      <c r="A192" s="25"/>
      <c r="B192" s="16"/>
      <c r="C192" s="11"/>
      <c r="D192" s="7" t="s">
        <v>33</v>
      </c>
      <c r="E192" s="50" t="s">
        <v>93</v>
      </c>
      <c r="F192" s="51">
        <v>40</v>
      </c>
      <c r="G192" s="51">
        <v>1.91</v>
      </c>
      <c r="H192" s="51">
        <v>0.34</v>
      </c>
      <c r="I192" s="51">
        <v>12</v>
      </c>
      <c r="J192" s="51">
        <v>80</v>
      </c>
      <c r="K192" s="52"/>
      <c r="L192" s="51">
        <v>2.33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903</v>
      </c>
      <c r="G195" s="21">
        <f t="shared" ref="G195" si="119">SUM(G186:G194)</f>
        <v>32.29</v>
      </c>
      <c r="H195" s="21">
        <f t="shared" ref="H195" si="120">SUM(H186:H194)</f>
        <v>28.610000000000003</v>
      </c>
      <c r="I195" s="21">
        <f t="shared" ref="I195" si="121">SUM(I186:I194)</f>
        <v>127.82000000000001</v>
      </c>
      <c r="J195" s="21">
        <f t="shared" ref="J195" si="122">SUM(J186:J194)</f>
        <v>723.77</v>
      </c>
      <c r="K195" s="27"/>
      <c r="L195" s="21">
        <f t="shared" ref="L195" ca="1" si="123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238</v>
      </c>
      <c r="F196" s="51">
        <v>100</v>
      </c>
      <c r="G196" s="51">
        <v>5.1100000000000003</v>
      </c>
      <c r="H196" s="51">
        <v>7.02</v>
      </c>
      <c r="I196" s="51">
        <v>40</v>
      </c>
      <c r="J196" s="51">
        <v>195.5</v>
      </c>
      <c r="K196" s="52" t="s">
        <v>239</v>
      </c>
      <c r="L196" s="51">
        <v>8.16</v>
      </c>
    </row>
    <row r="197" spans="1:12" ht="15" x14ac:dyDescent="0.25">
      <c r="A197" s="25"/>
      <c r="B197" s="16"/>
      <c r="C197" s="11"/>
      <c r="D197" s="12" t="s">
        <v>31</v>
      </c>
      <c r="E197" s="50" t="s">
        <v>240</v>
      </c>
      <c r="F197" s="51">
        <v>200</v>
      </c>
      <c r="G197" s="51">
        <v>3</v>
      </c>
      <c r="H197" s="51">
        <v>5.4</v>
      </c>
      <c r="I197" s="51">
        <v>10</v>
      </c>
      <c r="J197" s="51">
        <v>119.2</v>
      </c>
      <c r="K197" s="52" t="s">
        <v>111</v>
      </c>
      <c r="L197" s="51">
        <v>19.95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4">SUM(G196:G199)</f>
        <v>8.11</v>
      </c>
      <c r="H200" s="21">
        <f t="shared" ref="H200" si="125">SUM(H196:H199)</f>
        <v>12.42</v>
      </c>
      <c r="I200" s="21">
        <f t="shared" ref="I200" si="126">SUM(I196:I199)</f>
        <v>50</v>
      </c>
      <c r="J200" s="21">
        <f t="shared" ref="J200" si="127">SUM(J196:J199)</f>
        <v>314.7</v>
      </c>
      <c r="K200" s="27"/>
      <c r="L200" s="21">
        <f t="shared" ref="L200" ca="1" si="128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9">SUM(G201:G206)</f>
        <v>0</v>
      </c>
      <c r="H207" s="21">
        <f t="shared" ref="H207" si="130">SUM(H201:H206)</f>
        <v>0</v>
      </c>
      <c r="I207" s="21">
        <f t="shared" ref="I207" si="131">SUM(I201:I206)</f>
        <v>0</v>
      </c>
      <c r="J207" s="21">
        <f t="shared" ref="J207" si="132">SUM(J201:J206)</f>
        <v>0</v>
      </c>
      <c r="K207" s="27"/>
      <c r="L207" s="21">
        <f t="shared" ref="L207" ca="1" si="133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4">SUM(G208:G213)</f>
        <v>0</v>
      </c>
      <c r="H214" s="21">
        <f t="shared" ref="H214" si="135">SUM(H208:H213)</f>
        <v>0</v>
      </c>
      <c r="I214" s="21">
        <f t="shared" ref="I214" si="136">SUM(I208:I213)</f>
        <v>0</v>
      </c>
      <c r="J214" s="21">
        <f t="shared" ref="J214" si="137">SUM(J208:J213)</f>
        <v>0</v>
      </c>
      <c r="K214" s="27"/>
      <c r="L214" s="21">
        <f t="shared" ref="L214" ca="1" si="138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77" t="s">
        <v>4</v>
      </c>
      <c r="D215" s="78"/>
      <c r="E215" s="33"/>
      <c r="F215" s="34">
        <f>F181+F185+F195+F200+F207+F214</f>
        <v>1783</v>
      </c>
      <c r="G215" s="34">
        <f t="shared" ref="G215" si="139">G181+G185+G195+G200+G207+G214</f>
        <v>57.8</v>
      </c>
      <c r="H215" s="34">
        <f t="shared" ref="H215" si="140">H181+H185+H195+H200+H207+H214</f>
        <v>58.03</v>
      </c>
      <c r="I215" s="34">
        <f t="shared" ref="I215" si="141">I181+I185+I195+I200+I207+I214</f>
        <v>245.82</v>
      </c>
      <c r="J215" s="34">
        <f t="shared" ref="J215" si="142">J181+J185+J195+J200+J207+J214</f>
        <v>1651.47</v>
      </c>
      <c r="K215" s="35"/>
      <c r="L215" s="34">
        <f t="shared" ref="L215" ca="1" si="14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60"/>
      <c r="G216" s="60"/>
      <c r="H216" s="60"/>
      <c r="I216" s="61"/>
      <c r="J216" s="60"/>
      <c r="K216" s="66"/>
      <c r="L216" s="64" t="s">
        <v>210</v>
      </c>
    </row>
    <row r="217" spans="1:12" ht="15" x14ac:dyDescent="0.25">
      <c r="A217" s="25"/>
      <c r="B217" s="16"/>
      <c r="C217" s="11"/>
      <c r="D217" s="6"/>
      <c r="E217" s="59"/>
      <c r="F217" s="62"/>
      <c r="G217" s="62"/>
      <c r="H217" s="62"/>
      <c r="I217" s="63"/>
      <c r="J217" s="62"/>
      <c r="K217" s="67"/>
      <c r="L217" s="65"/>
    </row>
    <row r="218" spans="1:12" ht="15" x14ac:dyDescent="0.25">
      <c r="A218" s="25"/>
      <c r="B218" s="16"/>
      <c r="C218" s="11"/>
      <c r="D218" s="7" t="s">
        <v>22</v>
      </c>
      <c r="E218" s="59"/>
      <c r="F218" s="62"/>
      <c r="G218" s="62"/>
      <c r="H218" s="62"/>
      <c r="I218" s="63"/>
      <c r="J218" s="62"/>
      <c r="K218" s="67"/>
      <c r="L218" s="65"/>
    </row>
    <row r="219" spans="1:12" ht="15" x14ac:dyDescent="0.25">
      <c r="A219" s="25"/>
      <c r="B219" s="16"/>
      <c r="C219" s="11"/>
      <c r="D219" s="7" t="s">
        <v>23</v>
      </c>
      <c r="E219" s="59"/>
      <c r="F219" s="62"/>
      <c r="G219" s="62"/>
      <c r="H219" s="62"/>
      <c r="I219" s="63"/>
      <c r="J219" s="62"/>
      <c r="K219" s="67"/>
      <c r="L219" s="65"/>
    </row>
    <row r="220" spans="1:12" ht="15" x14ac:dyDescent="0.25">
      <c r="A220" s="25"/>
      <c r="B220" s="16"/>
      <c r="C220" s="11"/>
      <c r="D220" s="7" t="s">
        <v>24</v>
      </c>
      <c r="E220" s="59"/>
      <c r="F220" s="62"/>
      <c r="G220" s="62"/>
      <c r="H220" s="62"/>
      <c r="I220" s="63"/>
      <c r="J220" s="62"/>
      <c r="K220" s="67"/>
      <c r="L220" s="65"/>
    </row>
    <row r="221" spans="1:12" ht="15" x14ac:dyDescent="0.25">
      <c r="A221" s="25"/>
      <c r="B221" s="16"/>
      <c r="C221" s="11"/>
      <c r="D221" s="6"/>
      <c r="E221" s="59"/>
      <c r="F221" s="62"/>
      <c r="G221" s="62"/>
      <c r="H221" s="62"/>
      <c r="I221" s="63"/>
      <c r="J221" s="62"/>
      <c r="K221" s="67"/>
      <c r="L221" s="65"/>
    </row>
    <row r="222" spans="1:12" ht="15" x14ac:dyDescent="0.25">
      <c r="A222" s="25"/>
      <c r="B222" s="16"/>
      <c r="C222" s="11"/>
      <c r="D222" s="6"/>
      <c r="E222" s="71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4">SUM(G216:G222)</f>
        <v>0</v>
      </c>
      <c r="H223" s="21">
        <f t="shared" ref="H223" si="145">SUM(H216:H222)</f>
        <v>0</v>
      </c>
      <c r="I223" s="21">
        <f t="shared" ref="I223" si="146">SUM(I216:I222)</f>
        <v>0</v>
      </c>
      <c r="J223" s="21">
        <f t="shared" ref="J223" si="147">SUM(J216:J222)</f>
        <v>0</v>
      </c>
      <c r="K223" s="27"/>
      <c r="L223" s="21">
        <f t="shared" ref="L223:L265" si="148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9">SUM(G224:G226)</f>
        <v>0</v>
      </c>
      <c r="H227" s="21">
        <f t="shared" ref="H227" si="150">SUM(H224:H226)</f>
        <v>0</v>
      </c>
      <c r="I227" s="21">
        <f t="shared" ref="I227" si="151">SUM(I224:I226)</f>
        <v>0</v>
      </c>
      <c r="J227" s="21">
        <f t="shared" ref="J227" si="152">SUM(J224:J226)</f>
        <v>0</v>
      </c>
      <c r="K227" s="27"/>
      <c r="L227" s="21">
        <f t="shared" ref="L227" ca="1" si="153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4">SUM(G228:G236)</f>
        <v>0</v>
      </c>
      <c r="H237" s="21">
        <f t="shared" ref="H237" si="155">SUM(H228:H236)</f>
        <v>0</v>
      </c>
      <c r="I237" s="21">
        <f t="shared" ref="I237" si="156">SUM(I228:I236)</f>
        <v>0</v>
      </c>
      <c r="J237" s="21">
        <f t="shared" ref="J237" si="157">SUM(J228:J236)</f>
        <v>0</v>
      </c>
      <c r="K237" s="27"/>
      <c r="L237" s="21">
        <f t="shared" ref="L237" ca="1" si="15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7" t="s">
        <v>4</v>
      </c>
      <c r="D257" s="78"/>
      <c r="E257" s="33"/>
      <c r="F257" s="34">
        <f>F223+F227+F237+F242+F249+F256</f>
        <v>0</v>
      </c>
      <c r="G257" s="34">
        <f t="shared" ref="G257" si="174">G223+G227+G237+G242+G249+G256</f>
        <v>0</v>
      </c>
      <c r="H257" s="34">
        <f t="shared" ref="H257" si="175">H223+H227+H237+H242+H249+H256</f>
        <v>0</v>
      </c>
      <c r="I257" s="34">
        <f t="shared" ref="I257" si="176">I223+I227+I237+I242+I249+I256</f>
        <v>0</v>
      </c>
      <c r="J257" s="34">
        <f t="shared" ref="J257" si="177">J223+J227+J237+J242+J249+J256</f>
        <v>0</v>
      </c>
      <c r="K257" s="35"/>
      <c r="L257" s="34">
        <f t="shared" ref="L257" ca="1" si="178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9">SUM(G258:G264)</f>
        <v>0</v>
      </c>
      <c r="H265" s="21">
        <f t="shared" ref="H265" si="180">SUM(H258:H264)</f>
        <v>0</v>
      </c>
      <c r="I265" s="21">
        <f t="shared" ref="I265" si="181">SUM(I258:I264)</f>
        <v>0</v>
      </c>
      <c r="J265" s="21">
        <f t="shared" ref="J265" si="182">SUM(J258:J264)</f>
        <v>0</v>
      </c>
      <c r="K265" s="27"/>
      <c r="L265" s="21">
        <f t="shared" si="148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3">SUM(G266:G268)</f>
        <v>0</v>
      </c>
      <c r="H269" s="21">
        <f t="shared" ref="H269" si="184">SUM(H266:H268)</f>
        <v>0</v>
      </c>
      <c r="I269" s="21">
        <f t="shared" ref="I269" si="185">SUM(I266:I268)</f>
        <v>0</v>
      </c>
      <c r="J269" s="21">
        <f t="shared" ref="J269" si="186">SUM(J266:J268)</f>
        <v>0</v>
      </c>
      <c r="K269" s="27"/>
      <c r="L269" s="21">
        <f t="shared" ref="L269" ca="1" si="187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8">SUM(G270:G278)</f>
        <v>0</v>
      </c>
      <c r="H279" s="21">
        <f t="shared" ref="H279" si="189">SUM(H270:H278)</f>
        <v>0</v>
      </c>
      <c r="I279" s="21">
        <f t="shared" ref="I279" si="190">SUM(I270:I278)</f>
        <v>0</v>
      </c>
      <c r="J279" s="21">
        <f t="shared" ref="J279" si="191">SUM(J270:J278)</f>
        <v>0</v>
      </c>
      <c r="K279" s="27"/>
      <c r="L279" s="21">
        <f t="shared" ref="L279" ca="1" si="19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7" t="s">
        <v>4</v>
      </c>
      <c r="D299" s="78"/>
      <c r="E299" s="33"/>
      <c r="F299" s="34">
        <f>F265+F269+F279+F284+F291+F298</f>
        <v>0</v>
      </c>
      <c r="G299" s="34">
        <f t="shared" ref="G299" si="208">G265+G269+G279+G284+G291+G298</f>
        <v>0</v>
      </c>
      <c r="H299" s="34">
        <f t="shared" ref="H299" si="209">H265+H269+H279+H284+H291+H298</f>
        <v>0</v>
      </c>
      <c r="I299" s="34">
        <f t="shared" ref="I299" si="210">I265+I269+I279+I284+I291+I298</f>
        <v>0</v>
      </c>
      <c r="J299" s="34">
        <f t="shared" ref="J299" si="211">J265+J269+J279+J284+J291+J298</f>
        <v>0</v>
      </c>
      <c r="K299" s="35"/>
      <c r="L299" s="34">
        <f t="shared" ref="L299" ca="1" si="212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8" t="s">
        <v>73</v>
      </c>
      <c r="F300" s="60">
        <v>154</v>
      </c>
      <c r="G300" s="60">
        <v>11</v>
      </c>
      <c r="H300" s="60">
        <v>12</v>
      </c>
      <c r="I300" s="61">
        <v>22</v>
      </c>
      <c r="J300" s="60">
        <v>246</v>
      </c>
      <c r="K300" s="66" t="s">
        <v>75</v>
      </c>
      <c r="L300" s="64">
        <v>10.52</v>
      </c>
    </row>
    <row r="301" spans="1:12" ht="15" x14ac:dyDescent="0.25">
      <c r="A301" s="25"/>
      <c r="B301" s="16"/>
      <c r="C301" s="11"/>
      <c r="D301" s="6"/>
      <c r="E301" s="59" t="s">
        <v>46</v>
      </c>
      <c r="F301" s="62">
        <v>40</v>
      </c>
      <c r="G301" s="62">
        <v>4</v>
      </c>
      <c r="H301" s="62">
        <v>4.8899999999999997</v>
      </c>
      <c r="I301" s="63">
        <v>19</v>
      </c>
      <c r="J301" s="62">
        <v>140</v>
      </c>
      <c r="K301" s="67" t="s">
        <v>51</v>
      </c>
      <c r="L301" s="65">
        <v>12.3</v>
      </c>
    </row>
    <row r="302" spans="1:12" ht="15" x14ac:dyDescent="0.25">
      <c r="A302" s="25"/>
      <c r="B302" s="16"/>
      <c r="C302" s="11"/>
      <c r="D302" s="7" t="s">
        <v>22</v>
      </c>
      <c r="E302" s="59" t="s">
        <v>74</v>
      </c>
      <c r="F302" s="62">
        <v>222</v>
      </c>
      <c r="G302" s="62">
        <v>1</v>
      </c>
      <c r="H302" s="62">
        <v>0</v>
      </c>
      <c r="I302" s="63">
        <v>12</v>
      </c>
      <c r="J302" s="62">
        <v>49</v>
      </c>
      <c r="K302" s="67" t="s">
        <v>76</v>
      </c>
      <c r="L302" s="65">
        <v>3.23</v>
      </c>
    </row>
    <row r="303" spans="1:12" ht="15" x14ac:dyDescent="0.25">
      <c r="A303" s="25"/>
      <c r="B303" s="16"/>
      <c r="C303" s="11"/>
      <c r="D303" s="7" t="s">
        <v>23</v>
      </c>
      <c r="E303" s="59" t="s">
        <v>48</v>
      </c>
      <c r="F303" s="62">
        <v>20</v>
      </c>
      <c r="G303" s="62">
        <v>1</v>
      </c>
      <c r="H303" s="62">
        <v>1</v>
      </c>
      <c r="I303" s="63">
        <v>1</v>
      </c>
      <c r="J303" s="62">
        <v>51</v>
      </c>
      <c r="K303" s="67"/>
      <c r="L303" s="65">
        <v>1.18</v>
      </c>
    </row>
    <row r="304" spans="1:12" ht="15" x14ac:dyDescent="0.25">
      <c r="A304" s="25"/>
      <c r="B304" s="16"/>
      <c r="C304" s="11"/>
      <c r="D304" s="7" t="s">
        <v>24</v>
      </c>
      <c r="E304" s="59" t="s">
        <v>280</v>
      </c>
      <c r="F304" s="62">
        <v>160</v>
      </c>
      <c r="G304" s="62">
        <v>1</v>
      </c>
      <c r="H304" s="62">
        <v>0</v>
      </c>
      <c r="I304" s="63">
        <v>18</v>
      </c>
      <c r="J304" s="62">
        <v>80</v>
      </c>
      <c r="K304" s="67" t="s">
        <v>53</v>
      </c>
      <c r="L304" s="65">
        <v>17.600000000000001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596</v>
      </c>
      <c r="G307" s="21">
        <f t="shared" ref="G307" si="213">SUM(G300:G306)</f>
        <v>18</v>
      </c>
      <c r="H307" s="21">
        <f t="shared" ref="H307" si="214">SUM(H300:H306)</f>
        <v>17.89</v>
      </c>
      <c r="I307" s="21">
        <f t="shared" ref="I307" si="215">SUM(I300:I306)</f>
        <v>72</v>
      </c>
      <c r="J307" s="21">
        <f t="shared" ref="J307" si="216">SUM(J300:J306)</f>
        <v>566</v>
      </c>
      <c r="K307" s="27"/>
      <c r="L307" s="21">
        <f t="shared" ref="L307:L349" si="217">SUM(L300:L306)</f>
        <v>44.83</v>
      </c>
    </row>
    <row r="308" spans="1:12" ht="15" x14ac:dyDescent="0.25">
      <c r="A308" s="28">
        <f>A300</f>
        <v>2</v>
      </c>
      <c r="B308" s="14"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8">SUM(G308:G310)</f>
        <v>0</v>
      </c>
      <c r="H311" s="21">
        <f t="shared" ref="H311" si="219">SUM(H308:H310)</f>
        <v>0</v>
      </c>
      <c r="I311" s="21">
        <f t="shared" ref="I311" si="220">SUM(I308:I310)</f>
        <v>0</v>
      </c>
      <c r="J311" s="21">
        <f t="shared" ref="J311" si="221">SUM(J308:J310)</f>
        <v>0</v>
      </c>
      <c r="K311" s="27"/>
      <c r="L311" s="21">
        <f t="shared" ref="L311" ca="1" si="222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241</v>
      </c>
      <c r="F312" s="51">
        <v>30</v>
      </c>
      <c r="G312" s="51">
        <v>1.34</v>
      </c>
      <c r="H312" s="51">
        <v>9</v>
      </c>
      <c r="I312" s="51">
        <v>7.58</v>
      </c>
      <c r="J312" s="51">
        <v>89</v>
      </c>
      <c r="K312" s="52">
        <v>1303</v>
      </c>
      <c r="L312" s="51">
        <v>10.38</v>
      </c>
    </row>
    <row r="313" spans="1:12" ht="15" x14ac:dyDescent="0.25">
      <c r="A313" s="25"/>
      <c r="B313" s="16"/>
      <c r="C313" s="11"/>
      <c r="D313" s="7" t="s">
        <v>28</v>
      </c>
      <c r="E313" s="50" t="s">
        <v>164</v>
      </c>
      <c r="F313" s="51">
        <v>220</v>
      </c>
      <c r="G313" s="51">
        <v>5.4</v>
      </c>
      <c r="H313" s="51">
        <v>6.4</v>
      </c>
      <c r="I313" s="51">
        <v>16.899999999999999</v>
      </c>
      <c r="J313" s="51">
        <v>175</v>
      </c>
      <c r="K313" s="52" t="s">
        <v>165</v>
      </c>
      <c r="L313" s="51">
        <v>15.73</v>
      </c>
    </row>
    <row r="314" spans="1:12" ht="15" x14ac:dyDescent="0.25">
      <c r="A314" s="25"/>
      <c r="B314" s="16"/>
      <c r="C314" s="11"/>
      <c r="D314" s="7" t="s">
        <v>29</v>
      </c>
      <c r="E314" s="50" t="s">
        <v>166</v>
      </c>
      <c r="F314" s="51">
        <v>90</v>
      </c>
      <c r="G314" s="51">
        <v>13</v>
      </c>
      <c r="H314" s="51">
        <v>6.41</v>
      </c>
      <c r="I314" s="51">
        <v>15.46</v>
      </c>
      <c r="J314" s="51">
        <v>65</v>
      </c>
      <c r="K314" s="52" t="s">
        <v>167</v>
      </c>
      <c r="L314" s="51">
        <v>17.170000000000002</v>
      </c>
    </row>
    <row r="315" spans="1:12" ht="15" x14ac:dyDescent="0.25">
      <c r="A315" s="25"/>
      <c r="B315" s="16"/>
      <c r="C315" s="11"/>
      <c r="D315" s="7" t="s">
        <v>30</v>
      </c>
      <c r="E315" s="50" t="s">
        <v>242</v>
      </c>
      <c r="F315" s="51">
        <v>150</v>
      </c>
      <c r="G315" s="51">
        <v>3.14</v>
      </c>
      <c r="H315" s="51">
        <v>2.97</v>
      </c>
      <c r="I315" s="51">
        <v>20.56</v>
      </c>
      <c r="J315" s="51">
        <v>109</v>
      </c>
      <c r="K315" s="52" t="s">
        <v>90</v>
      </c>
      <c r="L315" s="51">
        <v>6.23</v>
      </c>
    </row>
    <row r="316" spans="1:12" ht="15" x14ac:dyDescent="0.25">
      <c r="A316" s="25"/>
      <c r="B316" s="16"/>
      <c r="C316" s="11"/>
      <c r="D316" s="7" t="s">
        <v>31</v>
      </c>
      <c r="E316" s="50" t="s">
        <v>149</v>
      </c>
      <c r="F316" s="51">
        <v>200</v>
      </c>
      <c r="G316" s="51">
        <v>0.68</v>
      </c>
      <c r="H316" s="51">
        <v>0</v>
      </c>
      <c r="I316" s="51">
        <v>18.010000000000002</v>
      </c>
      <c r="J316" s="51">
        <v>46.87</v>
      </c>
      <c r="K316" s="52" t="s">
        <v>168</v>
      </c>
      <c r="L316" s="51">
        <v>8.2799999999999994</v>
      </c>
    </row>
    <row r="317" spans="1:12" ht="15" x14ac:dyDescent="0.25">
      <c r="A317" s="25"/>
      <c r="B317" s="16"/>
      <c r="C317" s="11"/>
      <c r="D317" s="7" t="s">
        <v>32</v>
      </c>
      <c r="E317" s="50" t="s">
        <v>92</v>
      </c>
      <c r="F317" s="51">
        <v>40</v>
      </c>
      <c r="G317" s="51">
        <v>2</v>
      </c>
      <c r="H317" s="51">
        <v>0.5</v>
      </c>
      <c r="I317" s="51">
        <v>12</v>
      </c>
      <c r="J317" s="51">
        <v>100</v>
      </c>
      <c r="K317" s="52"/>
      <c r="L317" s="51">
        <v>2.33</v>
      </c>
    </row>
    <row r="318" spans="1:12" ht="15" x14ac:dyDescent="0.25">
      <c r="A318" s="25"/>
      <c r="B318" s="16"/>
      <c r="C318" s="11"/>
      <c r="D318" s="7" t="s">
        <v>33</v>
      </c>
      <c r="E318" s="50" t="s">
        <v>93</v>
      </c>
      <c r="F318" s="51">
        <v>40</v>
      </c>
      <c r="G318" s="51">
        <v>1.91</v>
      </c>
      <c r="H318" s="51">
        <v>0.34</v>
      </c>
      <c r="I318" s="51">
        <v>12</v>
      </c>
      <c r="J318" s="51">
        <v>80</v>
      </c>
      <c r="K318" s="52"/>
      <c r="L318" s="51">
        <v>2.33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3">SUM(G312:G320)</f>
        <v>27.470000000000002</v>
      </c>
      <c r="H321" s="21">
        <f t="shared" ref="H321" si="224">SUM(H312:H320)</f>
        <v>25.62</v>
      </c>
      <c r="I321" s="21">
        <f t="shared" ref="I321" si="225">SUM(I312:I320)</f>
        <v>102.51</v>
      </c>
      <c r="J321" s="21">
        <f t="shared" ref="J321" si="226">SUM(J312:J320)</f>
        <v>664.87</v>
      </c>
      <c r="K321" s="27"/>
      <c r="L321" s="21">
        <f t="shared" ref="L321" ca="1" si="227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243</v>
      </c>
      <c r="F322" s="51">
        <v>100</v>
      </c>
      <c r="G322" s="51">
        <v>7.32</v>
      </c>
      <c r="H322" s="51">
        <v>9.3000000000000007</v>
      </c>
      <c r="I322" s="51">
        <v>63</v>
      </c>
      <c r="J322" s="51">
        <v>177</v>
      </c>
      <c r="K322" s="52" t="s">
        <v>205</v>
      </c>
      <c r="L322" s="51">
        <v>7.98</v>
      </c>
    </row>
    <row r="323" spans="1:12" ht="15" x14ac:dyDescent="0.25">
      <c r="A323" s="25"/>
      <c r="B323" s="16"/>
      <c r="C323" s="11"/>
      <c r="D323" s="12" t="s">
        <v>31</v>
      </c>
      <c r="E323" s="50" t="s">
        <v>110</v>
      </c>
      <c r="F323" s="51">
        <v>200</v>
      </c>
      <c r="G323" s="51">
        <v>0.2</v>
      </c>
      <c r="H323" s="51">
        <v>0</v>
      </c>
      <c r="I323" s="51">
        <v>15</v>
      </c>
      <c r="J323" s="51">
        <v>58</v>
      </c>
      <c r="K323" s="52"/>
      <c r="L323" s="51">
        <v>13.8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28">SUM(G322:G325)</f>
        <v>7.5200000000000005</v>
      </c>
      <c r="H326" s="21">
        <f t="shared" ref="H326" si="229">SUM(H322:H325)</f>
        <v>9.3000000000000007</v>
      </c>
      <c r="I326" s="21">
        <f t="shared" ref="I326" si="230">SUM(I322:I325)</f>
        <v>78</v>
      </c>
      <c r="J326" s="21">
        <f t="shared" ref="J326" si="231">SUM(J322:J325)</f>
        <v>235</v>
      </c>
      <c r="K326" s="27"/>
      <c r="L326" s="21">
        <f t="shared" ref="L326" ca="1" si="232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128</v>
      </c>
      <c r="F327" s="51">
        <v>150</v>
      </c>
      <c r="G327" s="51">
        <v>2.5499999999999998</v>
      </c>
      <c r="H327" s="51">
        <v>5.0599999999999996</v>
      </c>
      <c r="I327" s="51">
        <v>2.14</v>
      </c>
      <c r="J327" s="51">
        <v>117</v>
      </c>
      <c r="K327" s="52" t="s">
        <v>129</v>
      </c>
      <c r="L327" s="51">
        <v>42.61</v>
      </c>
    </row>
    <row r="328" spans="1:12" ht="15" x14ac:dyDescent="0.25">
      <c r="A328" s="25"/>
      <c r="B328" s="16"/>
      <c r="C328" s="11"/>
      <c r="D328" s="7" t="s">
        <v>30</v>
      </c>
      <c r="E328" s="50" t="s">
        <v>105</v>
      </c>
      <c r="F328" s="51">
        <v>150</v>
      </c>
      <c r="G328" s="51">
        <v>9.1</v>
      </c>
      <c r="H328" s="51">
        <v>3.12</v>
      </c>
      <c r="I328" s="51">
        <v>42.6</v>
      </c>
      <c r="J328" s="51">
        <v>131</v>
      </c>
      <c r="K328" s="52" t="s">
        <v>106</v>
      </c>
      <c r="L328" s="51">
        <v>9.67</v>
      </c>
    </row>
    <row r="329" spans="1:12" ht="15" x14ac:dyDescent="0.25">
      <c r="A329" s="25"/>
      <c r="B329" s="16"/>
      <c r="C329" s="11"/>
      <c r="D329" s="7" t="s">
        <v>31</v>
      </c>
      <c r="E329" s="50" t="s">
        <v>246</v>
      </c>
      <c r="F329" s="51">
        <v>200</v>
      </c>
      <c r="G329" s="51">
        <v>0.5</v>
      </c>
      <c r="H329" s="51">
        <v>0.8</v>
      </c>
      <c r="I329" s="51">
        <v>0.2</v>
      </c>
      <c r="J329" s="51">
        <v>112.8</v>
      </c>
      <c r="K329" s="52" t="s">
        <v>247</v>
      </c>
      <c r="L329" s="51">
        <v>7.95</v>
      </c>
    </row>
    <row r="330" spans="1:12" ht="15" x14ac:dyDescent="0.25">
      <c r="A330" s="25"/>
      <c r="B330" s="16"/>
      <c r="C330" s="11"/>
      <c r="D330" s="7" t="s">
        <v>23</v>
      </c>
      <c r="E330" s="50" t="s">
        <v>122</v>
      </c>
      <c r="F330" s="51">
        <v>40</v>
      </c>
      <c r="G330" s="51">
        <v>3</v>
      </c>
      <c r="H330" s="51">
        <v>0.54</v>
      </c>
      <c r="I330" s="51">
        <v>26.1</v>
      </c>
      <c r="J330" s="51">
        <v>140</v>
      </c>
      <c r="K330" s="52"/>
      <c r="L330" s="51">
        <v>2.34</v>
      </c>
    </row>
    <row r="331" spans="1:12" ht="15" x14ac:dyDescent="0.25">
      <c r="A331" s="25"/>
      <c r="B331" s="16"/>
      <c r="C331" s="11"/>
      <c r="D331" s="72" t="s">
        <v>27</v>
      </c>
      <c r="E331" s="50" t="s">
        <v>244</v>
      </c>
      <c r="F331" s="51">
        <v>100</v>
      </c>
      <c r="G331" s="51">
        <v>5.0999999999999996</v>
      </c>
      <c r="H331" s="51">
        <v>12.66</v>
      </c>
      <c r="I331" s="51">
        <v>11.74</v>
      </c>
      <c r="J331" s="51">
        <v>74</v>
      </c>
      <c r="K331" s="52" t="s">
        <v>245</v>
      </c>
      <c r="L331" s="51">
        <v>14.66</v>
      </c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640</v>
      </c>
      <c r="G333" s="21">
        <f t="shared" ref="G333" si="233">SUM(G327:G332)</f>
        <v>20.25</v>
      </c>
      <c r="H333" s="21">
        <f t="shared" ref="H333" si="234">SUM(H327:H332)</f>
        <v>22.18</v>
      </c>
      <c r="I333" s="21">
        <f t="shared" ref="I333" si="235">SUM(I327:I332)</f>
        <v>82.78</v>
      </c>
      <c r="J333" s="21">
        <f t="shared" ref="J333" si="236">SUM(J327:J332)</f>
        <v>574.79999999999995</v>
      </c>
      <c r="K333" s="27"/>
      <c r="L333" s="21">
        <f t="shared" ref="L333" ca="1" si="237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171</v>
      </c>
      <c r="F334" s="51">
        <v>210</v>
      </c>
      <c r="G334" s="51">
        <v>2.8</v>
      </c>
      <c r="H334" s="51">
        <v>3.8</v>
      </c>
      <c r="I334" s="51">
        <v>8.08</v>
      </c>
      <c r="J334" s="51">
        <v>42</v>
      </c>
      <c r="K334" s="52" t="s">
        <v>102</v>
      </c>
      <c r="L334" s="51">
        <v>19.07</v>
      </c>
    </row>
    <row r="335" spans="1:12" ht="15" x14ac:dyDescent="0.25">
      <c r="A335" s="25"/>
      <c r="B335" s="16"/>
      <c r="C335" s="11"/>
      <c r="D335" s="12" t="s">
        <v>35</v>
      </c>
      <c r="E335" s="50" t="s">
        <v>48</v>
      </c>
      <c r="F335" s="51">
        <v>30</v>
      </c>
      <c r="G335" s="51">
        <v>1.44</v>
      </c>
      <c r="H335" s="51">
        <v>0.48</v>
      </c>
      <c r="I335" s="51">
        <v>9</v>
      </c>
      <c r="J335" s="51">
        <v>75.87</v>
      </c>
      <c r="K335" s="52"/>
      <c r="L335" s="51">
        <v>1.76</v>
      </c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240</v>
      </c>
      <c r="G340" s="21">
        <f t="shared" ref="G340" si="238">SUM(G334:G339)</f>
        <v>4.24</v>
      </c>
      <c r="H340" s="21">
        <f t="shared" ref="H340" si="239">SUM(H334:H339)</f>
        <v>4.2799999999999994</v>
      </c>
      <c r="I340" s="21">
        <f t="shared" ref="I340" si="240">SUM(I334:I339)</f>
        <v>17.079999999999998</v>
      </c>
      <c r="J340" s="21">
        <f t="shared" ref="J340" si="241">SUM(J334:J339)</f>
        <v>117.87</v>
      </c>
      <c r="K340" s="27"/>
      <c r="L340" s="21">
        <f t="shared" ref="L340" ca="1" si="242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7" t="s">
        <v>4</v>
      </c>
      <c r="D341" s="78"/>
      <c r="E341" s="33"/>
      <c r="F341" s="34">
        <f>F307+F311+F321+F326+F333+F340</f>
        <v>2546</v>
      </c>
      <c r="G341" s="34">
        <f t="shared" ref="G341" si="243">G307+G311+G321+G326+G333+G340</f>
        <v>77.48</v>
      </c>
      <c r="H341" s="34">
        <f t="shared" ref="H341" si="244">H307+H311+H321+H326+H333+H340</f>
        <v>79.27000000000001</v>
      </c>
      <c r="I341" s="34">
        <f t="shared" ref="I341" si="245">I307+I311+I321+I326+I333+I340</f>
        <v>352.36999999999995</v>
      </c>
      <c r="J341" s="34">
        <f t="shared" ref="J341" si="246">J307+J311+J321+J326+J333+J340</f>
        <v>2158.54</v>
      </c>
      <c r="K341" s="35"/>
      <c r="L341" s="34">
        <f t="shared" ref="L341" ca="1" si="247">L307+L311+L321+L326+L333+L340</f>
        <v>0</v>
      </c>
    </row>
    <row r="342" spans="1:12" ht="30" x14ac:dyDescent="0.25">
      <c r="A342" s="15">
        <v>2</v>
      </c>
      <c r="B342" s="16">
        <v>2</v>
      </c>
      <c r="C342" s="24" t="s">
        <v>20</v>
      </c>
      <c r="D342" s="5" t="s">
        <v>21</v>
      </c>
      <c r="E342" s="58" t="s">
        <v>170</v>
      </c>
      <c r="F342" s="60">
        <v>180</v>
      </c>
      <c r="G342" s="60">
        <v>6</v>
      </c>
      <c r="H342" s="60">
        <v>3</v>
      </c>
      <c r="I342" s="61">
        <v>22</v>
      </c>
      <c r="J342" s="60">
        <v>218</v>
      </c>
      <c r="K342" s="66" t="s">
        <v>281</v>
      </c>
      <c r="L342" s="64">
        <v>58.74</v>
      </c>
    </row>
    <row r="343" spans="1:12" ht="15" x14ac:dyDescent="0.25">
      <c r="A343" s="15"/>
      <c r="B343" s="16"/>
      <c r="C343" s="11"/>
      <c r="D343" s="6"/>
      <c r="E343" s="59" t="s">
        <v>278</v>
      </c>
      <c r="F343" s="62">
        <v>30</v>
      </c>
      <c r="G343" s="62">
        <v>5</v>
      </c>
      <c r="H343" s="62">
        <v>7</v>
      </c>
      <c r="I343" s="63">
        <v>12</v>
      </c>
      <c r="J343" s="62">
        <v>178</v>
      </c>
      <c r="K343" s="67" t="s">
        <v>78</v>
      </c>
      <c r="L343" s="65">
        <v>6.83</v>
      </c>
    </row>
    <row r="344" spans="1:12" ht="15" x14ac:dyDescent="0.25">
      <c r="A344" s="15"/>
      <c r="B344" s="16"/>
      <c r="C344" s="11"/>
      <c r="D344" s="7" t="s">
        <v>22</v>
      </c>
      <c r="E344" s="59" t="s">
        <v>71</v>
      </c>
      <c r="F344" s="62">
        <v>200</v>
      </c>
      <c r="G344" s="62">
        <v>3</v>
      </c>
      <c r="H344" s="62">
        <v>5</v>
      </c>
      <c r="I344" s="63">
        <v>11</v>
      </c>
      <c r="J344" s="62">
        <v>129</v>
      </c>
      <c r="K344" s="67" t="s">
        <v>52</v>
      </c>
      <c r="L344" s="65">
        <v>9.64</v>
      </c>
    </row>
    <row r="345" spans="1:12" ht="15" x14ac:dyDescent="0.25">
      <c r="A345" s="15"/>
      <c r="B345" s="16"/>
      <c r="C345" s="11"/>
      <c r="D345" s="7" t="s">
        <v>23</v>
      </c>
      <c r="E345" s="59" t="s">
        <v>48</v>
      </c>
      <c r="F345" s="62">
        <v>20</v>
      </c>
      <c r="G345" s="62">
        <v>1</v>
      </c>
      <c r="H345" s="62">
        <v>2</v>
      </c>
      <c r="I345" s="63">
        <v>5</v>
      </c>
      <c r="J345" s="62">
        <v>51</v>
      </c>
      <c r="K345" s="67"/>
      <c r="L345" s="65">
        <v>1.18</v>
      </c>
    </row>
    <row r="346" spans="1:12" ht="15" x14ac:dyDescent="0.25">
      <c r="A346" s="15"/>
      <c r="B346" s="16"/>
      <c r="C346" s="11"/>
      <c r="D346" s="7" t="s">
        <v>24</v>
      </c>
      <c r="E346" s="59"/>
      <c r="F346" s="62"/>
      <c r="G346" s="62"/>
      <c r="H346" s="62"/>
      <c r="I346" s="63"/>
      <c r="J346" s="62"/>
      <c r="K346" s="67"/>
      <c r="L346" s="65"/>
    </row>
    <row r="347" spans="1:12" ht="15" x14ac:dyDescent="0.25">
      <c r="A347" s="15"/>
      <c r="B347" s="16"/>
      <c r="C347" s="11"/>
      <c r="D347" s="6"/>
      <c r="E347" s="59" t="s">
        <v>80</v>
      </c>
      <c r="F347" s="62">
        <v>200</v>
      </c>
      <c r="G347" s="62">
        <v>2</v>
      </c>
      <c r="H347" s="62">
        <v>0</v>
      </c>
      <c r="I347" s="63">
        <v>18</v>
      </c>
      <c r="J347" s="62">
        <v>113</v>
      </c>
      <c r="K347" s="67" t="s">
        <v>84</v>
      </c>
      <c r="L347" s="65">
        <v>15.8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630</v>
      </c>
      <c r="G349" s="21">
        <f t="shared" ref="G349" si="248">SUM(G342:G348)</f>
        <v>17</v>
      </c>
      <c r="H349" s="21">
        <f t="shared" ref="H349" si="249">SUM(H342:H348)</f>
        <v>17</v>
      </c>
      <c r="I349" s="21">
        <f t="shared" ref="I349" si="250">SUM(I342:I348)</f>
        <v>68</v>
      </c>
      <c r="J349" s="21">
        <f t="shared" ref="J349" si="251">SUM(J342:J348)</f>
        <v>689</v>
      </c>
      <c r="K349" s="27"/>
      <c r="L349" s="21">
        <f t="shared" si="217"/>
        <v>92.190000000000012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2">SUM(G350:G352)</f>
        <v>0</v>
      </c>
      <c r="H353" s="21">
        <f t="shared" ref="H353" si="253">SUM(H350:H352)</f>
        <v>0</v>
      </c>
      <c r="I353" s="21">
        <f t="shared" ref="I353" si="254">SUM(I350:I352)</f>
        <v>0</v>
      </c>
      <c r="J353" s="21">
        <f t="shared" ref="J353" si="255">SUM(J350:J352)</f>
        <v>0</v>
      </c>
      <c r="K353" s="27"/>
      <c r="L353" s="21">
        <f t="shared" ref="L353" ca="1" si="256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163</v>
      </c>
      <c r="F354" s="51">
        <v>100</v>
      </c>
      <c r="G354" s="51">
        <v>1</v>
      </c>
      <c r="H354" s="51">
        <v>5.08</v>
      </c>
      <c r="I354" s="51">
        <v>14.6</v>
      </c>
      <c r="J354" s="51">
        <v>114</v>
      </c>
      <c r="K354" s="52" t="s">
        <v>248</v>
      </c>
      <c r="L354" s="51">
        <v>9.9700000000000006</v>
      </c>
    </row>
    <row r="355" spans="1:12" ht="15" x14ac:dyDescent="0.25">
      <c r="A355" s="15"/>
      <c r="B355" s="16"/>
      <c r="C355" s="11"/>
      <c r="D355" s="7" t="s">
        <v>28</v>
      </c>
      <c r="E355" s="50" t="s">
        <v>249</v>
      </c>
      <c r="F355" s="51">
        <v>275</v>
      </c>
      <c r="G355" s="51">
        <v>7.07</v>
      </c>
      <c r="H355" s="51">
        <v>16.309999999999999</v>
      </c>
      <c r="I355" s="51">
        <v>27.01</v>
      </c>
      <c r="J355" s="51">
        <v>208</v>
      </c>
      <c r="K355" s="52" t="s">
        <v>250</v>
      </c>
      <c r="L355" s="51">
        <v>13.36</v>
      </c>
    </row>
    <row r="356" spans="1:12" ht="15" x14ac:dyDescent="0.25">
      <c r="A356" s="15"/>
      <c r="B356" s="16"/>
      <c r="C356" s="11"/>
      <c r="D356" s="7" t="s">
        <v>29</v>
      </c>
      <c r="E356" s="50" t="s">
        <v>251</v>
      </c>
      <c r="F356" s="51">
        <v>200</v>
      </c>
      <c r="G356" s="51">
        <v>12.15</v>
      </c>
      <c r="H356" s="51">
        <v>3.4</v>
      </c>
      <c r="I356" s="51">
        <v>57.25</v>
      </c>
      <c r="J356" s="51">
        <v>140</v>
      </c>
      <c r="K356" s="52" t="s">
        <v>183</v>
      </c>
      <c r="L356" s="51">
        <v>57.27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252</v>
      </c>
      <c r="F358" s="51">
        <v>200</v>
      </c>
      <c r="G358" s="51">
        <v>0</v>
      </c>
      <c r="H358" s="51">
        <v>0</v>
      </c>
      <c r="I358" s="51">
        <v>16.07</v>
      </c>
      <c r="J358" s="51">
        <v>64</v>
      </c>
      <c r="K358" s="52" t="s">
        <v>253</v>
      </c>
      <c r="L358" s="51">
        <v>11.75</v>
      </c>
    </row>
    <row r="359" spans="1:12" ht="15" x14ac:dyDescent="0.25">
      <c r="A359" s="15"/>
      <c r="B359" s="16"/>
      <c r="C359" s="11"/>
      <c r="D359" s="7" t="s">
        <v>32</v>
      </c>
      <c r="E359" s="50" t="s">
        <v>92</v>
      </c>
      <c r="F359" s="51">
        <v>40</v>
      </c>
      <c r="G359" s="51">
        <v>2</v>
      </c>
      <c r="H359" s="51">
        <v>0.5</v>
      </c>
      <c r="I359" s="51">
        <v>12</v>
      </c>
      <c r="J359" s="51">
        <v>100</v>
      </c>
      <c r="K359" s="52"/>
      <c r="L359" s="51">
        <v>2.33</v>
      </c>
    </row>
    <row r="360" spans="1:12" ht="15" x14ac:dyDescent="0.25">
      <c r="A360" s="15"/>
      <c r="B360" s="16"/>
      <c r="C360" s="11"/>
      <c r="D360" s="7" t="s">
        <v>33</v>
      </c>
      <c r="E360" s="50" t="s">
        <v>93</v>
      </c>
      <c r="F360" s="51">
        <v>40</v>
      </c>
      <c r="G360" s="51">
        <v>1.91</v>
      </c>
      <c r="H360" s="51">
        <v>0.34</v>
      </c>
      <c r="I360" s="51">
        <v>12</v>
      </c>
      <c r="J360" s="51">
        <v>80</v>
      </c>
      <c r="K360" s="52"/>
      <c r="L360" s="51">
        <v>2.33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855</v>
      </c>
      <c r="G363" s="21">
        <f t="shared" ref="G363" si="257">SUM(G354:G362)</f>
        <v>24.13</v>
      </c>
      <c r="H363" s="21">
        <f t="shared" ref="H363" si="258">SUM(H354:H362)</f>
        <v>25.63</v>
      </c>
      <c r="I363" s="21">
        <f t="shared" ref="I363" si="259">SUM(I354:I362)</f>
        <v>138.93</v>
      </c>
      <c r="J363" s="21">
        <f t="shared" ref="J363" si="260">SUM(J354:J362)</f>
        <v>706</v>
      </c>
      <c r="K363" s="27"/>
      <c r="L363" s="21">
        <f t="shared" ref="L363" ca="1" si="26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254</v>
      </c>
      <c r="F364" s="51">
        <v>100</v>
      </c>
      <c r="G364" s="51">
        <v>8.3000000000000007</v>
      </c>
      <c r="H364" s="51">
        <v>6.2</v>
      </c>
      <c r="I364" s="51">
        <v>29.08</v>
      </c>
      <c r="J364" s="51">
        <v>123</v>
      </c>
      <c r="K364" s="52" t="s">
        <v>255</v>
      </c>
      <c r="L364" s="51">
        <v>26.79</v>
      </c>
    </row>
    <row r="365" spans="1:12" ht="15" x14ac:dyDescent="0.25">
      <c r="A365" s="15"/>
      <c r="B365" s="16"/>
      <c r="C365" s="11"/>
      <c r="D365" s="12" t="s">
        <v>31</v>
      </c>
      <c r="E365" s="50" t="s">
        <v>256</v>
      </c>
      <c r="F365" s="51">
        <v>200</v>
      </c>
      <c r="G365" s="51">
        <v>1.5</v>
      </c>
      <c r="H365" s="51">
        <v>0.5</v>
      </c>
      <c r="I365" s="51">
        <v>3.2</v>
      </c>
      <c r="J365" s="51">
        <v>112.8</v>
      </c>
      <c r="K365" s="52" t="s">
        <v>84</v>
      </c>
      <c r="L365" s="51">
        <v>8.4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2">SUM(G364:G367)</f>
        <v>9.8000000000000007</v>
      </c>
      <c r="H368" s="21">
        <f t="shared" ref="H368" si="263">SUM(H364:H367)</f>
        <v>6.7</v>
      </c>
      <c r="I368" s="21">
        <f t="shared" ref="I368" si="264">SUM(I364:I367)</f>
        <v>32.28</v>
      </c>
      <c r="J368" s="21">
        <f t="shared" ref="J368" si="265">SUM(J364:J367)</f>
        <v>235.8</v>
      </c>
      <c r="K368" s="27"/>
      <c r="L368" s="21">
        <f t="shared" ref="L368" ca="1" si="266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173</v>
      </c>
      <c r="F369" s="51">
        <v>90</v>
      </c>
      <c r="G369" s="51">
        <v>11.66</v>
      </c>
      <c r="H369" s="51">
        <v>11.42</v>
      </c>
      <c r="I369" s="51">
        <v>18.75</v>
      </c>
      <c r="J369" s="51">
        <v>146</v>
      </c>
      <c r="K369" s="52" t="s">
        <v>174</v>
      </c>
      <c r="L369" s="51">
        <v>27.74</v>
      </c>
    </row>
    <row r="370" spans="1:12" ht="15" x14ac:dyDescent="0.25">
      <c r="A370" s="15"/>
      <c r="B370" s="16"/>
      <c r="C370" s="11"/>
      <c r="D370" s="7" t="s">
        <v>30</v>
      </c>
      <c r="E370" s="50" t="s">
        <v>259</v>
      </c>
      <c r="F370" s="51">
        <v>150</v>
      </c>
      <c r="G370" s="51">
        <v>4.5</v>
      </c>
      <c r="H370" s="51">
        <v>6.32</v>
      </c>
      <c r="I370" s="51">
        <v>20.02</v>
      </c>
      <c r="J370" s="51">
        <v>131</v>
      </c>
      <c r="K370" s="52" t="s">
        <v>131</v>
      </c>
      <c r="L370" s="51">
        <v>8.81</v>
      </c>
    </row>
    <row r="371" spans="1:12" ht="15" x14ac:dyDescent="0.25">
      <c r="A371" s="15"/>
      <c r="B371" s="16"/>
      <c r="C371" s="11"/>
      <c r="D371" s="7" t="s">
        <v>31</v>
      </c>
      <c r="E371" s="50" t="s">
        <v>67</v>
      </c>
      <c r="F371" s="51">
        <v>200</v>
      </c>
      <c r="G371" s="51">
        <v>0.2</v>
      </c>
      <c r="H371" s="51">
        <v>0</v>
      </c>
      <c r="I371" s="51">
        <v>15</v>
      </c>
      <c r="J371" s="51">
        <v>58</v>
      </c>
      <c r="K371" s="52" t="s">
        <v>60</v>
      </c>
      <c r="L371" s="51">
        <v>2.0299999999999998</v>
      </c>
    </row>
    <row r="372" spans="1:12" ht="15" x14ac:dyDescent="0.25">
      <c r="A372" s="15"/>
      <c r="B372" s="16"/>
      <c r="C372" s="11"/>
      <c r="D372" s="7" t="s">
        <v>23</v>
      </c>
      <c r="E372" s="50" t="s">
        <v>122</v>
      </c>
      <c r="F372" s="51">
        <v>40</v>
      </c>
      <c r="G372" s="51">
        <v>3.21</v>
      </c>
      <c r="H372" s="51">
        <v>0.54</v>
      </c>
      <c r="I372" s="51">
        <v>26.1</v>
      </c>
      <c r="J372" s="51">
        <v>140</v>
      </c>
      <c r="K372" s="52"/>
      <c r="L372" s="51">
        <v>2.34</v>
      </c>
    </row>
    <row r="373" spans="1:12" ht="15" x14ac:dyDescent="0.25">
      <c r="A373" s="15"/>
      <c r="B373" s="16"/>
      <c r="C373" s="11"/>
      <c r="D373" s="6"/>
      <c r="E373" s="50" t="s">
        <v>257</v>
      </c>
      <c r="F373" s="51">
        <v>100</v>
      </c>
      <c r="G373" s="51">
        <v>1.06</v>
      </c>
      <c r="H373" s="51">
        <v>3.6</v>
      </c>
      <c r="I373" s="51">
        <v>3.72</v>
      </c>
      <c r="J373" s="51">
        <v>96</v>
      </c>
      <c r="K373" s="52" t="s">
        <v>258</v>
      </c>
      <c r="L373" s="51">
        <v>4.95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580</v>
      </c>
      <c r="G375" s="21">
        <f t="shared" ref="G375" si="267">SUM(G369:G374)</f>
        <v>20.63</v>
      </c>
      <c r="H375" s="21">
        <f t="shared" ref="H375" si="268">SUM(H369:H374)</f>
        <v>21.880000000000003</v>
      </c>
      <c r="I375" s="21">
        <f t="shared" ref="I375" si="269">SUM(I369:I374)</f>
        <v>83.59</v>
      </c>
      <c r="J375" s="21">
        <f t="shared" ref="J375" si="270">SUM(J369:J374)</f>
        <v>571</v>
      </c>
      <c r="K375" s="27"/>
      <c r="L375" s="21">
        <f t="shared" ref="L375" ca="1" si="27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177</v>
      </c>
      <c r="F376" s="51">
        <v>200</v>
      </c>
      <c r="G376" s="51">
        <v>3</v>
      </c>
      <c r="H376" s="51">
        <v>5.4</v>
      </c>
      <c r="I376" s="51">
        <v>10</v>
      </c>
      <c r="J376" s="51">
        <v>42</v>
      </c>
      <c r="K376" s="52" t="s">
        <v>178</v>
      </c>
      <c r="L376" s="51">
        <v>19.95</v>
      </c>
    </row>
    <row r="377" spans="1:12" ht="15" x14ac:dyDescent="0.25">
      <c r="A377" s="15"/>
      <c r="B377" s="16"/>
      <c r="C377" s="11"/>
      <c r="D377" s="12" t="s">
        <v>35</v>
      </c>
      <c r="E377" s="50" t="s">
        <v>48</v>
      </c>
      <c r="F377" s="51">
        <v>30</v>
      </c>
      <c r="G377" s="51">
        <v>1.44</v>
      </c>
      <c r="H377" s="51">
        <v>0.48</v>
      </c>
      <c r="I377" s="51">
        <v>9</v>
      </c>
      <c r="J377" s="51">
        <v>75.78</v>
      </c>
      <c r="K377" s="52"/>
      <c r="L377" s="51">
        <v>1.76</v>
      </c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230</v>
      </c>
      <c r="G382" s="21">
        <f t="shared" ref="G382" si="272">SUM(G376:G381)</f>
        <v>4.4399999999999995</v>
      </c>
      <c r="H382" s="21">
        <f t="shared" ref="H382" si="273">SUM(H376:H381)</f>
        <v>5.8800000000000008</v>
      </c>
      <c r="I382" s="21">
        <f t="shared" ref="I382" si="274">SUM(I376:I381)</f>
        <v>19</v>
      </c>
      <c r="J382" s="21">
        <f t="shared" ref="J382" si="275">SUM(J376:J381)</f>
        <v>117.78</v>
      </c>
      <c r="K382" s="27"/>
      <c r="L382" s="21">
        <f t="shared" ref="L382" ca="1" si="276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7" t="s">
        <v>4</v>
      </c>
      <c r="D383" s="78"/>
      <c r="E383" s="33"/>
      <c r="F383" s="34">
        <f>F349+F353+F363+F368+F375+F382</f>
        <v>2595</v>
      </c>
      <c r="G383" s="34">
        <f t="shared" ref="G383" si="277">G349+G353+G363+G368+G375+G382</f>
        <v>75.999999999999986</v>
      </c>
      <c r="H383" s="34">
        <f t="shared" ref="H383" si="278">H349+H353+H363+H368+H375+H382</f>
        <v>77.09</v>
      </c>
      <c r="I383" s="34">
        <f t="shared" ref="I383" si="279">I349+I353+I363+I368+I375+I382</f>
        <v>341.8</v>
      </c>
      <c r="J383" s="34">
        <f t="shared" ref="J383" si="280">J349+J353+J363+J368+J375+J382</f>
        <v>2319.5800000000004</v>
      </c>
      <c r="K383" s="35"/>
      <c r="L383" s="34">
        <f t="shared" ref="L383" ca="1" si="281">L349+L353+L363+L368+L375+L382</f>
        <v>0</v>
      </c>
    </row>
    <row r="384" spans="1:12" ht="30" x14ac:dyDescent="0.25">
      <c r="A384" s="22">
        <v>2</v>
      </c>
      <c r="B384" s="23">
        <v>3</v>
      </c>
      <c r="C384" s="24" t="s">
        <v>20</v>
      </c>
      <c r="D384" s="5" t="s">
        <v>21</v>
      </c>
      <c r="E384" s="58" t="s">
        <v>260</v>
      </c>
      <c r="F384" s="60">
        <v>154</v>
      </c>
      <c r="G384" s="60">
        <v>5.4</v>
      </c>
      <c r="H384" s="60">
        <v>7</v>
      </c>
      <c r="I384" s="61">
        <v>15</v>
      </c>
      <c r="J384" s="60">
        <v>206</v>
      </c>
      <c r="K384" s="66" t="s">
        <v>68</v>
      </c>
      <c r="L384" s="64">
        <v>8.98</v>
      </c>
    </row>
    <row r="385" spans="1:12" ht="15" x14ac:dyDescent="0.25">
      <c r="A385" s="25"/>
      <c r="B385" s="16"/>
      <c r="C385" s="11"/>
      <c r="D385" s="6"/>
      <c r="E385" s="59" t="s">
        <v>66</v>
      </c>
      <c r="F385" s="62">
        <v>50</v>
      </c>
      <c r="G385" s="62">
        <v>8</v>
      </c>
      <c r="H385" s="62">
        <v>6</v>
      </c>
      <c r="I385" s="63">
        <v>14</v>
      </c>
      <c r="J385" s="62">
        <v>176</v>
      </c>
      <c r="K385" s="67" t="s">
        <v>69</v>
      </c>
      <c r="L385" s="65">
        <v>17.78</v>
      </c>
    </row>
    <row r="386" spans="1:12" ht="15" x14ac:dyDescent="0.25">
      <c r="A386" s="25"/>
      <c r="B386" s="16"/>
      <c r="C386" s="11"/>
      <c r="D386" s="7" t="s">
        <v>22</v>
      </c>
      <c r="E386" s="59" t="s">
        <v>211</v>
      </c>
      <c r="F386" s="62">
        <v>200</v>
      </c>
      <c r="G386" s="62">
        <v>2</v>
      </c>
      <c r="H386" s="62">
        <v>2</v>
      </c>
      <c r="I386" s="63">
        <v>15</v>
      </c>
      <c r="J386" s="62">
        <v>132</v>
      </c>
      <c r="K386" s="67" t="s">
        <v>65</v>
      </c>
      <c r="L386" s="65">
        <v>9.02</v>
      </c>
    </row>
    <row r="387" spans="1:12" ht="15" x14ac:dyDescent="0.25">
      <c r="A387" s="25"/>
      <c r="B387" s="16"/>
      <c r="C387" s="11"/>
      <c r="D387" s="7" t="s">
        <v>23</v>
      </c>
      <c r="E387" s="59" t="s">
        <v>48</v>
      </c>
      <c r="F387" s="62">
        <v>20</v>
      </c>
      <c r="G387" s="62">
        <v>2</v>
      </c>
      <c r="H387" s="62">
        <v>2.9</v>
      </c>
      <c r="I387" s="63">
        <v>10</v>
      </c>
      <c r="J387" s="62">
        <v>51</v>
      </c>
      <c r="K387" s="67"/>
      <c r="L387" s="65">
        <v>1.18</v>
      </c>
    </row>
    <row r="388" spans="1:12" ht="15" x14ac:dyDescent="0.25">
      <c r="A388" s="25"/>
      <c r="B388" s="16"/>
      <c r="C388" s="11"/>
      <c r="D388" s="7" t="s">
        <v>24</v>
      </c>
      <c r="E388" s="59" t="s">
        <v>77</v>
      </c>
      <c r="F388" s="62">
        <v>220</v>
      </c>
      <c r="G388" s="62">
        <v>0.4</v>
      </c>
      <c r="H388" s="62">
        <v>0</v>
      </c>
      <c r="I388" s="63">
        <v>18</v>
      </c>
      <c r="J388" s="62">
        <v>80</v>
      </c>
      <c r="K388" s="67" t="s">
        <v>53</v>
      </c>
      <c r="L388" s="65">
        <v>35.200000000000003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644</v>
      </c>
      <c r="G391" s="21">
        <f t="shared" ref="G391" si="282">SUM(G384:G390)</f>
        <v>17.799999999999997</v>
      </c>
      <c r="H391" s="21">
        <f t="shared" ref="H391" si="283">SUM(H384:H390)</f>
        <v>17.899999999999999</v>
      </c>
      <c r="I391" s="21">
        <f t="shared" ref="I391" si="284">SUM(I384:I390)</f>
        <v>72</v>
      </c>
      <c r="J391" s="21">
        <f t="shared" ref="J391" si="285">SUM(J384:J390)</f>
        <v>645</v>
      </c>
      <c r="K391" s="27"/>
      <c r="L391" s="21">
        <f t="shared" ref="L391:L433" si="286">SUM(L384:L390)</f>
        <v>72.16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7">SUM(G392:G394)</f>
        <v>0</v>
      </c>
      <c r="H395" s="21">
        <f t="shared" ref="H395" si="288">SUM(H392:H394)</f>
        <v>0</v>
      </c>
      <c r="I395" s="21">
        <f t="shared" ref="I395" si="289">SUM(I392:I394)</f>
        <v>0</v>
      </c>
      <c r="J395" s="21">
        <f t="shared" ref="J395" si="290">SUM(J392:J394)</f>
        <v>0</v>
      </c>
      <c r="K395" s="27"/>
      <c r="L395" s="21">
        <f t="shared" ref="L395" ca="1" si="29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261</v>
      </c>
      <c r="F396" s="51">
        <v>100</v>
      </c>
      <c r="G396" s="51">
        <v>1.26</v>
      </c>
      <c r="H396" s="51">
        <v>7.08</v>
      </c>
      <c r="I396" s="51">
        <v>8.76</v>
      </c>
      <c r="J396" s="51">
        <v>89</v>
      </c>
      <c r="K396" s="52" t="s">
        <v>172</v>
      </c>
      <c r="L396" s="51">
        <v>14.47</v>
      </c>
    </row>
    <row r="397" spans="1:12" ht="15" x14ac:dyDescent="0.25">
      <c r="A397" s="25"/>
      <c r="B397" s="16"/>
      <c r="C397" s="11"/>
      <c r="D397" s="7" t="s">
        <v>28</v>
      </c>
      <c r="E397" s="50" t="s">
        <v>262</v>
      </c>
      <c r="F397" s="51">
        <v>200</v>
      </c>
      <c r="G397" s="51">
        <v>8.08</v>
      </c>
      <c r="H397" s="51">
        <v>9.98</v>
      </c>
      <c r="I397" s="51">
        <v>15.82</v>
      </c>
      <c r="J397" s="51">
        <v>110.1</v>
      </c>
      <c r="K397" s="52" t="s">
        <v>263</v>
      </c>
      <c r="L397" s="51">
        <v>30.06</v>
      </c>
    </row>
    <row r="398" spans="1:12" ht="15" x14ac:dyDescent="0.25">
      <c r="A398" s="25"/>
      <c r="B398" s="16"/>
      <c r="C398" s="11"/>
      <c r="D398" s="7" t="s">
        <v>29</v>
      </c>
      <c r="E398" s="50" t="s">
        <v>275</v>
      </c>
      <c r="F398" s="51">
        <v>90</v>
      </c>
      <c r="G398" s="51">
        <v>4.6100000000000003</v>
      </c>
      <c r="H398" s="51">
        <v>5.2</v>
      </c>
      <c r="I398" s="51">
        <v>26</v>
      </c>
      <c r="J398" s="51">
        <v>147</v>
      </c>
      <c r="K398" s="52" t="s">
        <v>179</v>
      </c>
      <c r="L398" s="51">
        <v>36.880000000000003</v>
      </c>
    </row>
    <row r="399" spans="1:12" ht="15" x14ac:dyDescent="0.25">
      <c r="A399" s="25"/>
      <c r="B399" s="16"/>
      <c r="C399" s="11"/>
      <c r="D399" s="7" t="s">
        <v>30</v>
      </c>
      <c r="E399" s="50" t="s">
        <v>130</v>
      </c>
      <c r="F399" s="51">
        <v>150</v>
      </c>
      <c r="G399" s="51">
        <v>7.2</v>
      </c>
      <c r="H399" s="51">
        <v>0.32</v>
      </c>
      <c r="I399" s="51">
        <v>14.02</v>
      </c>
      <c r="J399" s="51">
        <v>131</v>
      </c>
      <c r="K399" s="52" t="s">
        <v>131</v>
      </c>
      <c r="L399" s="51">
        <v>11.03</v>
      </c>
    </row>
    <row r="400" spans="1:12" ht="15" x14ac:dyDescent="0.25">
      <c r="A400" s="25"/>
      <c r="B400" s="16"/>
      <c r="C400" s="11"/>
      <c r="D400" s="7" t="s">
        <v>31</v>
      </c>
      <c r="E400" s="50" t="s">
        <v>264</v>
      </c>
      <c r="F400" s="51">
        <v>200</v>
      </c>
      <c r="G400" s="51">
        <v>0.11</v>
      </c>
      <c r="H400" s="51">
        <v>0</v>
      </c>
      <c r="I400" s="51">
        <v>21</v>
      </c>
      <c r="J400" s="51">
        <v>84</v>
      </c>
      <c r="K400" s="52" t="s">
        <v>265</v>
      </c>
      <c r="L400" s="51">
        <v>10.6</v>
      </c>
    </row>
    <row r="401" spans="1:12" ht="15" x14ac:dyDescent="0.25">
      <c r="A401" s="25"/>
      <c r="B401" s="16"/>
      <c r="C401" s="11"/>
      <c r="D401" s="7" t="s">
        <v>32</v>
      </c>
      <c r="E401" s="50" t="s">
        <v>92</v>
      </c>
      <c r="F401" s="51">
        <v>40</v>
      </c>
      <c r="G401" s="51">
        <v>2</v>
      </c>
      <c r="H401" s="51">
        <v>0.5</v>
      </c>
      <c r="I401" s="51">
        <v>12</v>
      </c>
      <c r="J401" s="51">
        <v>100</v>
      </c>
      <c r="K401" s="52"/>
      <c r="L401" s="51">
        <v>2.33</v>
      </c>
    </row>
    <row r="402" spans="1:12" ht="15" x14ac:dyDescent="0.25">
      <c r="A402" s="25"/>
      <c r="B402" s="16"/>
      <c r="C402" s="11"/>
      <c r="D402" s="7" t="s">
        <v>33</v>
      </c>
      <c r="E402" s="50" t="s">
        <v>93</v>
      </c>
      <c r="F402" s="51">
        <v>40</v>
      </c>
      <c r="G402" s="51">
        <v>1.91</v>
      </c>
      <c r="H402" s="51">
        <v>0.34</v>
      </c>
      <c r="I402" s="51">
        <v>12</v>
      </c>
      <c r="J402" s="51">
        <v>80</v>
      </c>
      <c r="K402" s="52"/>
      <c r="L402" s="51">
        <v>2.33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" si="292">SUM(G396:G404)</f>
        <v>25.169999999999998</v>
      </c>
      <c r="H405" s="21">
        <f t="shared" ref="H405" si="293">SUM(H396:H404)</f>
        <v>23.42</v>
      </c>
      <c r="I405" s="21">
        <f t="shared" ref="I405" si="294">SUM(I396:I404)</f>
        <v>109.6</v>
      </c>
      <c r="J405" s="21">
        <f t="shared" ref="J405" si="295">SUM(J396:J404)</f>
        <v>741.1</v>
      </c>
      <c r="K405" s="27"/>
      <c r="L405" s="21">
        <f t="shared" ref="L405" ca="1" si="296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266</v>
      </c>
      <c r="F406" s="51">
        <v>100</v>
      </c>
      <c r="G406" s="51">
        <v>9.02</v>
      </c>
      <c r="H406" s="51">
        <v>10.199999999999999</v>
      </c>
      <c r="I406" s="51">
        <v>25</v>
      </c>
      <c r="J406" s="51">
        <v>176</v>
      </c>
      <c r="K406" s="52" t="s">
        <v>267</v>
      </c>
      <c r="L406" s="51">
        <v>13.55</v>
      </c>
    </row>
    <row r="407" spans="1:12" ht="15" x14ac:dyDescent="0.25">
      <c r="A407" s="25"/>
      <c r="B407" s="16"/>
      <c r="C407" s="11"/>
      <c r="D407" s="12" t="s">
        <v>31</v>
      </c>
      <c r="E407" s="50" t="s">
        <v>67</v>
      </c>
      <c r="F407" s="51">
        <v>200</v>
      </c>
      <c r="G407" s="51">
        <v>0</v>
      </c>
      <c r="H407" s="51">
        <v>0</v>
      </c>
      <c r="I407" s="51">
        <v>15</v>
      </c>
      <c r="J407" s="51">
        <v>60</v>
      </c>
      <c r="K407" s="52" t="s">
        <v>60</v>
      </c>
      <c r="L407" s="51">
        <v>2.0299999999999998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7">SUM(G406:G409)</f>
        <v>9.02</v>
      </c>
      <c r="H410" s="21">
        <f t="shared" ref="H410" si="298">SUM(H406:H409)</f>
        <v>10.199999999999999</v>
      </c>
      <c r="I410" s="21">
        <f t="shared" ref="I410" si="299">SUM(I406:I409)</f>
        <v>40</v>
      </c>
      <c r="J410" s="21">
        <f t="shared" ref="J410" si="300">SUM(J406:J409)</f>
        <v>236</v>
      </c>
      <c r="K410" s="27"/>
      <c r="L410" s="21">
        <f t="shared" ref="L410" ca="1" si="30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156</v>
      </c>
      <c r="F411" s="51">
        <v>150</v>
      </c>
      <c r="G411" s="51">
        <v>9.8800000000000008</v>
      </c>
      <c r="H411" s="51">
        <v>6</v>
      </c>
      <c r="I411" s="51">
        <v>24.5</v>
      </c>
      <c r="J411" s="51">
        <v>97</v>
      </c>
      <c r="K411" s="52" t="s">
        <v>157</v>
      </c>
      <c r="L411" s="51">
        <v>41.99</v>
      </c>
    </row>
    <row r="412" spans="1:12" ht="15" x14ac:dyDescent="0.25">
      <c r="A412" s="25"/>
      <c r="B412" s="16"/>
      <c r="C412" s="11"/>
      <c r="D412" s="7" t="s">
        <v>30</v>
      </c>
      <c r="E412" s="50" t="s">
        <v>268</v>
      </c>
      <c r="F412" s="51">
        <v>150</v>
      </c>
      <c r="G412" s="51">
        <v>3.14</v>
      </c>
      <c r="H412" s="51">
        <v>10.97</v>
      </c>
      <c r="I412" s="51">
        <v>20.37</v>
      </c>
      <c r="J412" s="51">
        <v>59</v>
      </c>
      <c r="K412" s="52" t="s">
        <v>137</v>
      </c>
      <c r="L412" s="51">
        <v>9.25</v>
      </c>
    </row>
    <row r="413" spans="1:12" ht="15" x14ac:dyDescent="0.25">
      <c r="A413" s="25"/>
      <c r="B413" s="16"/>
      <c r="C413" s="11"/>
      <c r="D413" s="7" t="s">
        <v>31</v>
      </c>
      <c r="E413" s="50" t="s">
        <v>184</v>
      </c>
      <c r="F413" s="51">
        <v>200</v>
      </c>
      <c r="G413" s="51">
        <v>3.32</v>
      </c>
      <c r="H413" s="51">
        <v>0.3</v>
      </c>
      <c r="I413" s="51">
        <v>1.98</v>
      </c>
      <c r="J413" s="51">
        <v>79</v>
      </c>
      <c r="K413" s="52" t="s">
        <v>52</v>
      </c>
      <c r="L413" s="51">
        <v>9.64</v>
      </c>
    </row>
    <row r="414" spans="1:12" ht="15" x14ac:dyDescent="0.25">
      <c r="A414" s="25"/>
      <c r="B414" s="16"/>
      <c r="C414" s="11"/>
      <c r="D414" s="7" t="s">
        <v>23</v>
      </c>
      <c r="E414" s="50" t="s">
        <v>162</v>
      </c>
      <c r="F414" s="51">
        <v>40</v>
      </c>
      <c r="G414" s="51">
        <v>3.21</v>
      </c>
      <c r="H414" s="51">
        <v>0.54</v>
      </c>
      <c r="I414" s="51">
        <v>26.1</v>
      </c>
      <c r="J414" s="51">
        <v>140</v>
      </c>
      <c r="K414" s="52"/>
      <c r="L414" s="51">
        <v>2.14</v>
      </c>
    </row>
    <row r="415" spans="1:12" ht="15" x14ac:dyDescent="0.25">
      <c r="A415" s="25"/>
      <c r="B415" s="16"/>
      <c r="C415" s="11"/>
      <c r="D415" s="6"/>
      <c r="E415" s="50" t="s">
        <v>198</v>
      </c>
      <c r="F415" s="51">
        <v>100</v>
      </c>
      <c r="G415" s="51">
        <v>1</v>
      </c>
      <c r="H415" s="51">
        <v>5.08</v>
      </c>
      <c r="I415" s="51">
        <v>14.6</v>
      </c>
      <c r="J415" s="51">
        <v>114</v>
      </c>
      <c r="K415" s="52" t="s">
        <v>269</v>
      </c>
      <c r="L415" s="51">
        <v>7.84</v>
      </c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640</v>
      </c>
      <c r="G417" s="21">
        <f t="shared" ref="G417" si="302">SUM(G411:G416)</f>
        <v>20.55</v>
      </c>
      <c r="H417" s="21">
        <f t="shared" ref="H417" si="303">SUM(H411:H416)</f>
        <v>22.89</v>
      </c>
      <c r="I417" s="21">
        <f t="shared" ref="I417" si="304">SUM(I411:I416)</f>
        <v>87.55</v>
      </c>
      <c r="J417" s="21">
        <f>SUM(J411:J416)</f>
        <v>489</v>
      </c>
      <c r="K417" s="27"/>
      <c r="L417" s="21">
        <f t="shared" ref="L417" ca="1" si="30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161</v>
      </c>
      <c r="F418" s="51">
        <v>200</v>
      </c>
      <c r="G418" s="51">
        <v>3</v>
      </c>
      <c r="H418" s="51">
        <v>4</v>
      </c>
      <c r="I418" s="51">
        <v>10</v>
      </c>
      <c r="J418" s="51">
        <v>42</v>
      </c>
      <c r="K418" s="52" t="s">
        <v>102</v>
      </c>
      <c r="L418" s="51">
        <v>16.89</v>
      </c>
    </row>
    <row r="419" spans="1:12" ht="15" x14ac:dyDescent="0.25">
      <c r="A419" s="25"/>
      <c r="B419" s="16"/>
      <c r="C419" s="11"/>
      <c r="D419" s="12" t="s">
        <v>35</v>
      </c>
      <c r="E419" s="50" t="s">
        <v>48</v>
      </c>
      <c r="F419" s="51">
        <v>30</v>
      </c>
      <c r="G419" s="51">
        <v>1.44</v>
      </c>
      <c r="H419" s="51">
        <v>0.48</v>
      </c>
      <c r="I419" s="51">
        <v>15.6</v>
      </c>
      <c r="J419" s="51">
        <v>75.87</v>
      </c>
      <c r="K419" s="52"/>
      <c r="L419" s="51">
        <v>1.76</v>
      </c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230</v>
      </c>
      <c r="G424" s="21">
        <f t="shared" ref="G424" si="306">SUM(G418:G423)</f>
        <v>4.4399999999999995</v>
      </c>
      <c r="H424" s="21">
        <f t="shared" ref="H424" si="307">SUM(H418:H423)</f>
        <v>4.4800000000000004</v>
      </c>
      <c r="I424" s="21">
        <f t="shared" ref="I424" si="308">SUM(I418:I423)</f>
        <v>25.6</v>
      </c>
      <c r="J424" s="21">
        <f t="shared" ref="J424" si="309">SUM(J418:J423)</f>
        <v>117.87</v>
      </c>
      <c r="K424" s="27"/>
      <c r="L424" s="21">
        <f t="shared" ref="L424" ca="1" si="310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7" t="s">
        <v>4</v>
      </c>
      <c r="D425" s="78"/>
      <c r="E425" s="33"/>
      <c r="F425" s="34">
        <f>F391+F395+F405+F410+F417+F424</f>
        <v>2634</v>
      </c>
      <c r="G425" s="34">
        <f t="shared" ref="G425" si="311">G391+G395+G405+G410+G417+G424</f>
        <v>76.97999999999999</v>
      </c>
      <c r="H425" s="34">
        <f t="shared" ref="H425" si="312">H391+H395+H405+H410+H417+H424</f>
        <v>78.89</v>
      </c>
      <c r="I425" s="34">
        <f t="shared" ref="I425" si="313">I391+I395+I405+I410+I417+I424</f>
        <v>334.75</v>
      </c>
      <c r="J425" s="34">
        <f t="shared" ref="J425" si="314">J391+J395+J405+J410+J417+J424</f>
        <v>2228.9699999999998</v>
      </c>
      <c r="K425" s="35"/>
      <c r="L425" s="34">
        <f t="shared" ref="L425" ca="1" si="315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8" t="s">
        <v>79</v>
      </c>
      <c r="F426" s="60">
        <v>150</v>
      </c>
      <c r="G426" s="60">
        <v>9.59</v>
      </c>
      <c r="H426" s="60">
        <v>7</v>
      </c>
      <c r="I426" s="61">
        <v>14</v>
      </c>
      <c r="J426" s="60">
        <v>335.2</v>
      </c>
      <c r="K426" s="66" t="s">
        <v>81</v>
      </c>
      <c r="L426" s="64">
        <v>47.07</v>
      </c>
    </row>
    <row r="427" spans="1:12" ht="15" x14ac:dyDescent="0.25">
      <c r="A427" s="25"/>
      <c r="B427" s="16"/>
      <c r="C427" s="11"/>
      <c r="D427" s="6"/>
      <c r="E427" s="59" t="s">
        <v>277</v>
      </c>
      <c r="F427" s="62">
        <v>45</v>
      </c>
      <c r="G427" s="62">
        <v>7</v>
      </c>
      <c r="H427" s="62">
        <v>9</v>
      </c>
      <c r="I427" s="63">
        <v>21</v>
      </c>
      <c r="J427" s="62">
        <v>116</v>
      </c>
      <c r="K427" s="67" t="s">
        <v>64</v>
      </c>
      <c r="L427" s="65">
        <v>8.32</v>
      </c>
    </row>
    <row r="428" spans="1:12" ht="15" x14ac:dyDescent="0.25">
      <c r="A428" s="25"/>
      <c r="B428" s="16"/>
      <c r="C428" s="11"/>
      <c r="D428" s="7" t="s">
        <v>22</v>
      </c>
      <c r="E428" s="59" t="s">
        <v>56</v>
      </c>
      <c r="F428" s="62">
        <v>215</v>
      </c>
      <c r="G428" s="62">
        <v>0</v>
      </c>
      <c r="H428" s="62">
        <v>0</v>
      </c>
      <c r="I428" s="63">
        <v>15</v>
      </c>
      <c r="J428" s="62">
        <v>60</v>
      </c>
      <c r="K428" s="67" t="s">
        <v>60</v>
      </c>
      <c r="L428" s="65">
        <v>2.0299999999999998</v>
      </c>
    </row>
    <row r="429" spans="1:12" ht="15" x14ac:dyDescent="0.25">
      <c r="A429" s="25"/>
      <c r="B429" s="16"/>
      <c r="C429" s="11"/>
      <c r="D429" s="7" t="s">
        <v>23</v>
      </c>
      <c r="E429" s="59" t="s">
        <v>48</v>
      </c>
      <c r="F429" s="62">
        <v>20</v>
      </c>
      <c r="G429" s="62">
        <v>1</v>
      </c>
      <c r="H429" s="62">
        <v>2</v>
      </c>
      <c r="I429" s="63">
        <v>10</v>
      </c>
      <c r="J429" s="62">
        <v>51</v>
      </c>
      <c r="K429" s="67"/>
      <c r="L429" s="65">
        <v>1.18</v>
      </c>
    </row>
    <row r="430" spans="1:12" ht="15" x14ac:dyDescent="0.25">
      <c r="A430" s="25"/>
      <c r="B430" s="16"/>
      <c r="C430" s="11"/>
      <c r="D430" s="7" t="s">
        <v>24</v>
      </c>
      <c r="E430" s="59" t="s">
        <v>57</v>
      </c>
      <c r="F430" s="62">
        <v>130</v>
      </c>
      <c r="G430" s="62">
        <v>0</v>
      </c>
      <c r="H430" s="62">
        <v>0</v>
      </c>
      <c r="I430" s="63">
        <v>12</v>
      </c>
      <c r="J430" s="62">
        <v>94</v>
      </c>
      <c r="K430" s="67" t="s">
        <v>53</v>
      </c>
      <c r="L430" s="65">
        <v>20.8</v>
      </c>
    </row>
    <row r="431" spans="1:12" ht="15" x14ac:dyDescent="0.25">
      <c r="A431" s="25"/>
      <c r="B431" s="16"/>
      <c r="C431" s="11"/>
      <c r="D431" s="6"/>
      <c r="E431" s="59"/>
      <c r="F431" s="62"/>
      <c r="G431" s="62"/>
      <c r="H431" s="62"/>
      <c r="I431" s="63"/>
      <c r="J431" s="62"/>
      <c r="K431" s="67"/>
      <c r="L431" s="65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316">SUM(G426:G432)</f>
        <v>17.59</v>
      </c>
      <c r="H433" s="21">
        <f t="shared" ref="H433" si="317">SUM(H426:H432)</f>
        <v>18</v>
      </c>
      <c r="I433" s="21">
        <f t="shared" ref="I433" si="318">SUM(I426:I432)</f>
        <v>72</v>
      </c>
      <c r="J433" s="21">
        <f t="shared" ref="J433" si="319">SUM(J426:J432)</f>
        <v>656.2</v>
      </c>
      <c r="K433" s="27"/>
      <c r="L433" s="21">
        <f t="shared" si="286"/>
        <v>79.400000000000006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0">SUM(G434:G436)</f>
        <v>0</v>
      </c>
      <c r="H437" s="21">
        <f t="shared" ref="H437" si="321">SUM(H434:H436)</f>
        <v>0</v>
      </c>
      <c r="I437" s="21">
        <f t="shared" ref="I437" si="322">SUM(I434:I436)</f>
        <v>0</v>
      </c>
      <c r="J437" s="21">
        <f t="shared" ref="J437" si="323">SUM(J434:J436)</f>
        <v>0</v>
      </c>
      <c r="K437" s="27"/>
      <c r="L437" s="21">
        <f t="shared" ref="L437" ca="1" si="324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185</v>
      </c>
      <c r="F438" s="51">
        <v>100</v>
      </c>
      <c r="G438" s="51">
        <v>2.2000000000000002</v>
      </c>
      <c r="H438" s="51">
        <v>7.99</v>
      </c>
      <c r="I438" s="51">
        <v>9.17</v>
      </c>
      <c r="J438" s="51">
        <v>100</v>
      </c>
      <c r="K438" s="70" t="s">
        <v>203</v>
      </c>
      <c r="L438" s="51">
        <v>9.42</v>
      </c>
    </row>
    <row r="439" spans="1:12" ht="15" x14ac:dyDescent="0.25">
      <c r="A439" s="25"/>
      <c r="B439" s="16"/>
      <c r="C439" s="11"/>
      <c r="D439" s="7" t="s">
        <v>28</v>
      </c>
      <c r="E439" s="50" t="s">
        <v>186</v>
      </c>
      <c r="F439" s="51">
        <v>223</v>
      </c>
      <c r="G439" s="51">
        <v>7.07</v>
      </c>
      <c r="H439" s="51">
        <v>4.21</v>
      </c>
      <c r="I439" s="51">
        <v>26.1</v>
      </c>
      <c r="J439" s="51">
        <v>128</v>
      </c>
      <c r="K439" s="52" t="s">
        <v>187</v>
      </c>
      <c r="L439" s="51">
        <v>12.95</v>
      </c>
    </row>
    <row r="440" spans="1:12" ht="15" x14ac:dyDescent="0.25">
      <c r="A440" s="25"/>
      <c r="B440" s="16"/>
      <c r="C440" s="11"/>
      <c r="D440" s="7" t="s">
        <v>29</v>
      </c>
      <c r="E440" s="50" t="s">
        <v>188</v>
      </c>
      <c r="F440" s="51">
        <v>100</v>
      </c>
      <c r="G440" s="51">
        <v>6.7</v>
      </c>
      <c r="H440" s="51">
        <v>8.4</v>
      </c>
      <c r="I440" s="51">
        <v>32.15</v>
      </c>
      <c r="J440" s="51">
        <v>237</v>
      </c>
      <c r="K440" s="52" t="s">
        <v>189</v>
      </c>
      <c r="L440" s="51">
        <v>45.77</v>
      </c>
    </row>
    <row r="441" spans="1:12" ht="15" x14ac:dyDescent="0.25">
      <c r="A441" s="25"/>
      <c r="B441" s="16"/>
      <c r="C441" s="11"/>
      <c r="D441" s="7" t="s">
        <v>30</v>
      </c>
      <c r="E441" s="50" t="s">
        <v>190</v>
      </c>
      <c r="F441" s="51">
        <v>150</v>
      </c>
      <c r="G441" s="51">
        <v>4.2</v>
      </c>
      <c r="H441" s="51">
        <v>2.1</v>
      </c>
      <c r="I441" s="51">
        <v>20.010000000000002</v>
      </c>
      <c r="J441" s="51">
        <v>113.5</v>
      </c>
      <c r="K441" s="52" t="s">
        <v>191</v>
      </c>
      <c r="L441" s="51">
        <v>12.24</v>
      </c>
    </row>
    <row r="442" spans="1:12" ht="15" x14ac:dyDescent="0.25">
      <c r="A442" s="25"/>
      <c r="B442" s="16"/>
      <c r="C442" s="11"/>
      <c r="D442" s="7" t="s">
        <v>31</v>
      </c>
      <c r="E442" s="50" t="s">
        <v>270</v>
      </c>
      <c r="F442" s="51">
        <v>200</v>
      </c>
      <c r="G442" s="51">
        <v>0.68</v>
      </c>
      <c r="H442" s="51">
        <v>0</v>
      </c>
      <c r="I442" s="51">
        <v>1.3</v>
      </c>
      <c r="J442" s="51">
        <v>56</v>
      </c>
      <c r="K442" s="52" t="s">
        <v>168</v>
      </c>
      <c r="L442" s="51">
        <v>9.42</v>
      </c>
    </row>
    <row r="443" spans="1:12" ht="15" x14ac:dyDescent="0.25">
      <c r="A443" s="25"/>
      <c r="B443" s="16"/>
      <c r="C443" s="11"/>
      <c r="D443" s="7" t="s">
        <v>32</v>
      </c>
      <c r="E443" s="50" t="s">
        <v>92</v>
      </c>
      <c r="F443" s="51">
        <v>40</v>
      </c>
      <c r="G443" s="51">
        <v>2</v>
      </c>
      <c r="H443" s="51">
        <v>0.5</v>
      </c>
      <c r="I443" s="51">
        <v>12</v>
      </c>
      <c r="J443" s="51">
        <v>100</v>
      </c>
      <c r="K443" s="52"/>
      <c r="L443" s="51">
        <v>2.33</v>
      </c>
    </row>
    <row r="444" spans="1:12" ht="15" x14ac:dyDescent="0.25">
      <c r="A444" s="25"/>
      <c r="B444" s="16"/>
      <c r="C444" s="11"/>
      <c r="D444" s="7" t="s">
        <v>33</v>
      </c>
      <c r="E444" s="50" t="s">
        <v>93</v>
      </c>
      <c r="F444" s="51">
        <v>40</v>
      </c>
      <c r="G444" s="51">
        <v>1.91</v>
      </c>
      <c r="H444" s="51">
        <v>0.34</v>
      </c>
      <c r="I444" s="51">
        <v>12</v>
      </c>
      <c r="J444" s="51">
        <v>80</v>
      </c>
      <c r="K444" s="52"/>
      <c r="L444" s="51">
        <v>2.33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853</v>
      </c>
      <c r="G447" s="21">
        <f t="shared" ref="G447" si="325">SUM(G438:G446)</f>
        <v>24.759999999999998</v>
      </c>
      <c r="H447" s="21">
        <f t="shared" ref="H447" si="326">SUM(H438:H446)</f>
        <v>23.540000000000003</v>
      </c>
      <c r="I447" s="21">
        <f t="shared" ref="I447" si="327">SUM(I438:I446)</f>
        <v>112.73</v>
      </c>
      <c r="J447" s="21">
        <f t="shared" ref="J447" si="328">SUM(J438:J446)</f>
        <v>814.5</v>
      </c>
      <c r="K447" s="27"/>
      <c r="L447" s="21">
        <f t="shared" ref="L447" ca="1" si="329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181</v>
      </c>
      <c r="F448" s="51">
        <v>105</v>
      </c>
      <c r="G448" s="51">
        <v>2.5</v>
      </c>
      <c r="H448" s="51">
        <v>4.83</v>
      </c>
      <c r="I448" s="51">
        <v>35.200000000000003</v>
      </c>
      <c r="J448" s="51">
        <v>135</v>
      </c>
      <c r="K448" s="52" t="s">
        <v>182</v>
      </c>
      <c r="L448" s="51">
        <v>30.07</v>
      </c>
    </row>
    <row r="449" spans="1:12" ht="15" x14ac:dyDescent="0.25">
      <c r="A449" s="25"/>
      <c r="B449" s="16"/>
      <c r="C449" s="11"/>
      <c r="D449" s="12" t="s">
        <v>31</v>
      </c>
      <c r="E449" s="50" t="s">
        <v>271</v>
      </c>
      <c r="F449" s="51">
        <v>200</v>
      </c>
      <c r="G449" s="51">
        <v>6</v>
      </c>
      <c r="H449" s="51">
        <v>6</v>
      </c>
      <c r="I449" s="51">
        <v>9.4</v>
      </c>
      <c r="J449" s="51">
        <v>119.2</v>
      </c>
      <c r="K449" s="52" t="s">
        <v>111</v>
      </c>
      <c r="L449" s="51">
        <v>13.8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305</v>
      </c>
      <c r="G452" s="21">
        <f t="shared" ref="G452" si="330">SUM(G448:G451)</f>
        <v>8.5</v>
      </c>
      <c r="H452" s="21">
        <f t="shared" ref="H452" si="331">SUM(H448:H451)</f>
        <v>10.83</v>
      </c>
      <c r="I452" s="21">
        <f t="shared" ref="I452" si="332">SUM(I448:I451)</f>
        <v>44.6</v>
      </c>
      <c r="J452" s="21">
        <v>152.4</v>
      </c>
      <c r="K452" s="27"/>
      <c r="L452" s="21">
        <f t="shared" ref="L452" ca="1" si="333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193</v>
      </c>
      <c r="F453" s="51">
        <v>90</v>
      </c>
      <c r="G453" s="51">
        <v>6.2</v>
      </c>
      <c r="H453" s="51">
        <v>6.8</v>
      </c>
      <c r="I453" s="51">
        <v>16.600000000000001</v>
      </c>
      <c r="J453" s="51">
        <v>118.2</v>
      </c>
      <c r="K453" s="52" t="s">
        <v>104</v>
      </c>
      <c r="L453" s="51">
        <v>24.62</v>
      </c>
    </row>
    <row r="454" spans="1:12" ht="15" x14ac:dyDescent="0.25">
      <c r="A454" s="25"/>
      <c r="B454" s="16"/>
      <c r="C454" s="11"/>
      <c r="D454" s="7" t="s">
        <v>30</v>
      </c>
      <c r="E454" s="50" t="s">
        <v>194</v>
      </c>
      <c r="F454" s="51">
        <v>150</v>
      </c>
      <c r="G454" s="51">
        <v>12.2</v>
      </c>
      <c r="H454" s="51">
        <v>11</v>
      </c>
      <c r="I454" s="51">
        <v>25</v>
      </c>
      <c r="J454" s="51">
        <v>158</v>
      </c>
      <c r="K454" s="52" t="s">
        <v>195</v>
      </c>
      <c r="L454" s="51">
        <v>14.51</v>
      </c>
    </row>
    <row r="455" spans="1:12" ht="15" x14ac:dyDescent="0.25">
      <c r="A455" s="25"/>
      <c r="B455" s="16"/>
      <c r="C455" s="11"/>
      <c r="D455" s="7" t="s">
        <v>31</v>
      </c>
      <c r="E455" s="50" t="s">
        <v>196</v>
      </c>
      <c r="F455" s="51">
        <v>200</v>
      </c>
      <c r="G455" s="51">
        <v>0</v>
      </c>
      <c r="H455" s="51">
        <v>0</v>
      </c>
      <c r="I455" s="51">
        <v>15.5</v>
      </c>
      <c r="J455" s="51">
        <v>64</v>
      </c>
      <c r="K455" s="52" t="s">
        <v>150</v>
      </c>
      <c r="L455" s="51">
        <v>10.24</v>
      </c>
    </row>
    <row r="456" spans="1:12" ht="15" x14ac:dyDescent="0.25">
      <c r="A456" s="25"/>
      <c r="B456" s="16"/>
      <c r="C456" s="11"/>
      <c r="D456" s="7" t="s">
        <v>23</v>
      </c>
      <c r="E456" s="50" t="s">
        <v>197</v>
      </c>
      <c r="F456" s="51">
        <v>40</v>
      </c>
      <c r="G456" s="51">
        <v>3.21</v>
      </c>
      <c r="H456" s="51">
        <v>0.54</v>
      </c>
      <c r="I456" s="51">
        <v>26.1</v>
      </c>
      <c r="J456" s="51">
        <v>140</v>
      </c>
      <c r="K456" s="52"/>
      <c r="L456" s="51">
        <v>2.34</v>
      </c>
    </row>
    <row r="457" spans="1:12" ht="15" x14ac:dyDescent="0.25">
      <c r="A457" s="25"/>
      <c r="B457" s="16"/>
      <c r="C457" s="11"/>
      <c r="D457" s="6"/>
      <c r="E457" s="50" t="s">
        <v>272</v>
      </c>
      <c r="F457" s="51">
        <v>100</v>
      </c>
      <c r="G457" s="51">
        <v>1.4</v>
      </c>
      <c r="H457" s="51">
        <v>5.01</v>
      </c>
      <c r="I457" s="51">
        <v>8.9</v>
      </c>
      <c r="J457" s="51">
        <v>79</v>
      </c>
      <c r="K457" s="52" t="s">
        <v>273</v>
      </c>
      <c r="L457" s="51">
        <v>11.39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580</v>
      </c>
      <c r="G459" s="21">
        <f t="shared" ref="G459" si="334">SUM(G453:G458)</f>
        <v>23.009999999999998</v>
      </c>
      <c r="H459" s="21">
        <f t="shared" ref="H459" si="335">SUM(H453:H458)</f>
        <v>23.35</v>
      </c>
      <c r="I459" s="21">
        <f t="shared" ref="I459" si="336">SUM(I453:I458)</f>
        <v>92.100000000000009</v>
      </c>
      <c r="J459" s="21">
        <f t="shared" ref="J459" si="337">SUM(J453:J458)</f>
        <v>559.20000000000005</v>
      </c>
      <c r="K459" s="27"/>
      <c r="L459" s="21">
        <f t="shared" ref="L459" ca="1" si="3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199</v>
      </c>
      <c r="F460" s="51">
        <v>210</v>
      </c>
      <c r="G460" s="51">
        <v>2.8</v>
      </c>
      <c r="H460" s="51">
        <v>3.8</v>
      </c>
      <c r="I460" s="51">
        <v>8.08</v>
      </c>
      <c r="J460" s="51">
        <v>42</v>
      </c>
      <c r="K460" s="52" t="s">
        <v>102</v>
      </c>
      <c r="L460" s="51">
        <v>19.07</v>
      </c>
    </row>
    <row r="461" spans="1:12" ht="15" x14ac:dyDescent="0.25">
      <c r="A461" s="25"/>
      <c r="B461" s="16"/>
      <c r="C461" s="11"/>
      <c r="D461" s="12" t="s">
        <v>35</v>
      </c>
      <c r="E461" s="50" t="s">
        <v>48</v>
      </c>
      <c r="F461" s="51">
        <v>30</v>
      </c>
      <c r="G461" s="51">
        <v>1.44</v>
      </c>
      <c r="H461" s="51">
        <v>0.48</v>
      </c>
      <c r="I461" s="51">
        <v>9</v>
      </c>
      <c r="J461" s="51">
        <v>75.87</v>
      </c>
      <c r="K461" s="52"/>
      <c r="L461" s="51">
        <v>2.48</v>
      </c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240</v>
      </c>
      <c r="G466" s="21">
        <f t="shared" ref="G466" si="339">SUM(G460:G465)</f>
        <v>4.24</v>
      </c>
      <c r="H466" s="21">
        <f t="shared" ref="H466" si="340">SUM(H460:H465)</f>
        <v>4.2799999999999994</v>
      </c>
      <c r="I466" s="21">
        <f t="shared" ref="I466" si="341">SUM(I460:I465)</f>
        <v>17.079999999999998</v>
      </c>
      <c r="J466" s="21">
        <f t="shared" ref="J466" si="342">SUM(J460:J465)</f>
        <v>117.87</v>
      </c>
      <c r="K466" s="27"/>
      <c r="L466" s="21">
        <f t="shared" ref="L466" ca="1" si="343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7" t="s">
        <v>4</v>
      </c>
      <c r="D467" s="78"/>
      <c r="E467" s="33"/>
      <c r="F467" s="34">
        <f>F433+F437+F447+F452+F459+F466</f>
        <v>2538</v>
      </c>
      <c r="G467" s="34">
        <f t="shared" ref="G467" si="344">G433+G437+G447+G452+G459+G466</f>
        <v>78.09999999999998</v>
      </c>
      <c r="H467" s="34">
        <f t="shared" ref="H467" si="345">H433+H437+H447+H452+H459+H466</f>
        <v>80</v>
      </c>
      <c r="I467" s="34">
        <f t="shared" ref="I467" si="346">I433+I437+I447+I452+I459+I466</f>
        <v>338.51</v>
      </c>
      <c r="J467" s="34">
        <f t="shared" ref="J467" si="347">J433+J437+J447+J452+J459+J466</f>
        <v>2300.17</v>
      </c>
      <c r="K467" s="35"/>
      <c r="L467" s="34">
        <f t="shared" ref="L467" ca="1" si="348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8" t="s">
        <v>276</v>
      </c>
      <c r="F468" s="60">
        <v>154</v>
      </c>
      <c r="G468" s="60">
        <v>6.03</v>
      </c>
      <c r="H468" s="60">
        <v>13</v>
      </c>
      <c r="I468" s="61">
        <v>13</v>
      </c>
      <c r="J468" s="60">
        <v>312</v>
      </c>
      <c r="K468" s="66" t="s">
        <v>282</v>
      </c>
      <c r="L468" s="64">
        <v>8.0399999999999991</v>
      </c>
    </row>
    <row r="469" spans="1:12" ht="15" x14ac:dyDescent="0.25">
      <c r="A469" s="25"/>
      <c r="B469" s="16"/>
      <c r="C469" s="11"/>
      <c r="D469" s="6"/>
      <c r="E469" s="59" t="s">
        <v>55</v>
      </c>
      <c r="F469" s="62">
        <v>40</v>
      </c>
      <c r="G469" s="62">
        <v>8</v>
      </c>
      <c r="H469" s="62">
        <v>1</v>
      </c>
      <c r="I469" s="63">
        <v>15</v>
      </c>
      <c r="J469" s="62">
        <v>128</v>
      </c>
      <c r="K469" s="67" t="s">
        <v>59</v>
      </c>
      <c r="L469" s="65">
        <v>11.47</v>
      </c>
    </row>
    <row r="470" spans="1:12" ht="15" x14ac:dyDescent="0.25">
      <c r="A470" s="25"/>
      <c r="B470" s="16"/>
      <c r="C470" s="11"/>
      <c r="D470" s="7" t="s">
        <v>22</v>
      </c>
      <c r="E470" s="59" t="s">
        <v>82</v>
      </c>
      <c r="F470" s="62">
        <v>200</v>
      </c>
      <c r="G470" s="62">
        <v>0</v>
      </c>
      <c r="H470" s="62">
        <v>2</v>
      </c>
      <c r="I470" s="63">
        <v>10</v>
      </c>
      <c r="J470" s="62">
        <v>58</v>
      </c>
      <c r="K470" s="67" t="s">
        <v>83</v>
      </c>
      <c r="L470" s="65">
        <v>9.7899999999999991</v>
      </c>
    </row>
    <row r="471" spans="1:12" ht="15" x14ac:dyDescent="0.25">
      <c r="A471" s="25"/>
      <c r="B471" s="16"/>
      <c r="C471" s="11"/>
      <c r="D471" s="7" t="s">
        <v>23</v>
      </c>
      <c r="E471" s="59" t="s">
        <v>48</v>
      </c>
      <c r="F471" s="62">
        <v>20</v>
      </c>
      <c r="G471" s="62">
        <v>1</v>
      </c>
      <c r="H471" s="62">
        <v>0</v>
      </c>
      <c r="I471" s="63">
        <v>15</v>
      </c>
      <c r="J471" s="62">
        <v>51</v>
      </c>
      <c r="K471" s="67"/>
      <c r="L471" s="65">
        <v>1.18</v>
      </c>
    </row>
    <row r="472" spans="1:12" ht="15" x14ac:dyDescent="0.25">
      <c r="A472" s="25"/>
      <c r="B472" s="16"/>
      <c r="C472" s="11"/>
      <c r="D472" s="7" t="s">
        <v>24</v>
      </c>
      <c r="E472" s="59"/>
      <c r="F472" s="62"/>
      <c r="G472" s="62"/>
      <c r="H472" s="62"/>
      <c r="I472" s="63"/>
      <c r="J472" s="62"/>
      <c r="K472" s="67"/>
      <c r="L472" s="65"/>
    </row>
    <row r="473" spans="1:12" ht="15" x14ac:dyDescent="0.25">
      <c r="A473" s="25"/>
      <c r="B473" s="16"/>
      <c r="C473" s="11"/>
      <c r="D473" s="6"/>
      <c r="E473" s="59" t="s">
        <v>234</v>
      </c>
      <c r="F473" s="62">
        <v>125</v>
      </c>
      <c r="G473" s="62">
        <v>3</v>
      </c>
      <c r="H473" s="62">
        <v>2</v>
      </c>
      <c r="I473" s="63">
        <v>19</v>
      </c>
      <c r="J473" s="62">
        <v>94</v>
      </c>
      <c r="K473" s="67" t="s">
        <v>202</v>
      </c>
      <c r="L473" s="65">
        <v>29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539</v>
      </c>
      <c r="G475" s="21">
        <f t="shared" ref="G475" si="349">SUM(G468:G474)</f>
        <v>18.03</v>
      </c>
      <c r="H475" s="21">
        <f t="shared" ref="H475" si="350">SUM(H468:H474)</f>
        <v>18</v>
      </c>
      <c r="I475" s="21">
        <f t="shared" ref="I475" si="351">SUM(I468:I474)</f>
        <v>72</v>
      </c>
      <c r="J475" s="21">
        <f t="shared" ref="J475" si="352">SUM(J468:J474)</f>
        <v>643</v>
      </c>
      <c r="K475" s="27"/>
      <c r="L475" s="21">
        <f t="shared" ref="L475:L517" si="353">SUM(L468:L474)</f>
        <v>59.48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4">SUM(G476:G478)</f>
        <v>0</v>
      </c>
      <c r="H479" s="21">
        <f t="shared" ref="H479" si="355">SUM(H476:H478)</f>
        <v>0</v>
      </c>
      <c r="I479" s="21">
        <f t="shared" ref="I479" si="356">SUM(I476:I478)</f>
        <v>0</v>
      </c>
      <c r="J479" s="21">
        <f t="shared" ref="J479" si="357">SUM(J476:J478)</f>
        <v>0</v>
      </c>
      <c r="K479" s="27"/>
      <c r="L479" s="21">
        <f t="shared" ref="L479" ca="1" si="358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274</v>
      </c>
      <c r="F480" s="51">
        <v>100</v>
      </c>
      <c r="G480" s="51">
        <v>0.98</v>
      </c>
      <c r="H480" s="51">
        <v>5.13</v>
      </c>
      <c r="I480" s="51">
        <v>2.5299999999999998</v>
      </c>
      <c r="J480" s="51">
        <v>95.71</v>
      </c>
      <c r="K480" s="52" t="s">
        <v>85</v>
      </c>
      <c r="L480" s="51">
        <v>11.25</v>
      </c>
    </row>
    <row r="481" spans="1:12" ht="15" x14ac:dyDescent="0.25">
      <c r="A481" s="25"/>
      <c r="B481" s="16"/>
      <c r="C481" s="11"/>
      <c r="D481" s="7" t="s">
        <v>28</v>
      </c>
      <c r="E481" s="50" t="s">
        <v>200</v>
      </c>
      <c r="F481" s="51">
        <v>223</v>
      </c>
      <c r="G481" s="51">
        <v>9.23</v>
      </c>
      <c r="H481" s="51">
        <v>8.31</v>
      </c>
      <c r="I481" s="51">
        <v>8.01</v>
      </c>
      <c r="J481" s="51">
        <v>128</v>
      </c>
      <c r="K481" s="52" t="s">
        <v>263</v>
      </c>
      <c r="L481" s="51">
        <v>15.01</v>
      </c>
    </row>
    <row r="482" spans="1:12" ht="15" x14ac:dyDescent="0.25">
      <c r="A482" s="25"/>
      <c r="B482" s="16"/>
      <c r="C482" s="11"/>
      <c r="D482" s="7" t="s">
        <v>29</v>
      </c>
      <c r="E482" s="50" t="s">
        <v>98</v>
      </c>
      <c r="F482" s="51">
        <v>240</v>
      </c>
      <c r="G482" s="51">
        <v>13.02</v>
      </c>
      <c r="H482" s="51">
        <v>15.08</v>
      </c>
      <c r="I482" s="51">
        <v>34.85</v>
      </c>
      <c r="J482" s="51">
        <v>143.97</v>
      </c>
      <c r="K482" s="52" t="s">
        <v>99</v>
      </c>
      <c r="L482" s="51">
        <v>34.659999999999997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201</v>
      </c>
      <c r="F484" s="51">
        <v>200</v>
      </c>
      <c r="G484" s="51">
        <v>0.68</v>
      </c>
      <c r="H484" s="51">
        <v>0</v>
      </c>
      <c r="I484" s="51">
        <v>16.07</v>
      </c>
      <c r="J484" s="51">
        <v>64</v>
      </c>
      <c r="K484" s="52" t="s">
        <v>192</v>
      </c>
      <c r="L484" s="51">
        <v>8.4</v>
      </c>
    </row>
    <row r="485" spans="1:12" ht="15" x14ac:dyDescent="0.25">
      <c r="A485" s="25"/>
      <c r="B485" s="16"/>
      <c r="C485" s="11"/>
      <c r="D485" s="7" t="s">
        <v>32</v>
      </c>
      <c r="E485" s="50" t="s">
        <v>92</v>
      </c>
      <c r="F485" s="51">
        <v>40</v>
      </c>
      <c r="G485" s="51">
        <v>2</v>
      </c>
      <c r="H485" s="51">
        <v>0.5</v>
      </c>
      <c r="I485" s="51">
        <v>12</v>
      </c>
      <c r="J485" s="51">
        <v>100</v>
      </c>
      <c r="K485" s="52"/>
      <c r="L485" s="51">
        <v>2.33</v>
      </c>
    </row>
    <row r="486" spans="1:12" ht="15" x14ac:dyDescent="0.25">
      <c r="A486" s="25"/>
      <c r="B486" s="16"/>
      <c r="C486" s="11"/>
      <c r="D486" s="7" t="s">
        <v>33</v>
      </c>
      <c r="E486" s="50" t="s">
        <v>93</v>
      </c>
      <c r="F486" s="51">
        <v>40</v>
      </c>
      <c r="G486" s="51">
        <v>1.91</v>
      </c>
      <c r="H486" s="51">
        <v>0.34</v>
      </c>
      <c r="I486" s="51">
        <v>12</v>
      </c>
      <c r="J486" s="51">
        <v>80</v>
      </c>
      <c r="K486" s="52"/>
      <c r="L486" s="51">
        <v>2.33</v>
      </c>
    </row>
    <row r="487" spans="1:12" ht="15" x14ac:dyDescent="0.25">
      <c r="A487" s="25"/>
      <c r="B487" s="16"/>
      <c r="C487" s="11"/>
      <c r="D487" s="6"/>
      <c r="E487" s="50" t="s">
        <v>212</v>
      </c>
      <c r="F487" s="51">
        <v>250</v>
      </c>
      <c r="G487" s="51">
        <v>0.8</v>
      </c>
      <c r="H487" s="51">
        <v>0</v>
      </c>
      <c r="I487" s="51">
        <v>19</v>
      </c>
      <c r="J487" s="51">
        <v>94</v>
      </c>
      <c r="K487" s="52" t="s">
        <v>53</v>
      </c>
      <c r="L487" s="51">
        <v>32.5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1093</v>
      </c>
      <c r="G489" s="21">
        <f t="shared" ref="G489" si="359">SUM(G480:G488)</f>
        <v>28.62</v>
      </c>
      <c r="H489" s="21">
        <f t="shared" ref="H489" si="360">SUM(H480:H488)</f>
        <v>29.360000000000003</v>
      </c>
      <c r="I489" s="21">
        <f t="shared" ref="I489" si="361">SUM(I480:I488)</f>
        <v>104.46000000000001</v>
      </c>
      <c r="J489" s="21">
        <f t="shared" ref="J489" si="362">SUM(J480:J488)</f>
        <v>705.68</v>
      </c>
      <c r="K489" s="27"/>
      <c r="L489" s="21">
        <f t="shared" ref="L489" ca="1" si="363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169</v>
      </c>
      <c r="F490" s="51">
        <v>100</v>
      </c>
      <c r="G490" s="51">
        <v>11.25</v>
      </c>
      <c r="H490" s="51">
        <v>13.76</v>
      </c>
      <c r="I490" s="51">
        <v>52.9</v>
      </c>
      <c r="J490" s="51">
        <v>118</v>
      </c>
      <c r="K490" s="52" t="s">
        <v>205</v>
      </c>
      <c r="L490" s="51">
        <v>32.700000000000003</v>
      </c>
    </row>
    <row r="491" spans="1:12" ht="15" x14ac:dyDescent="0.25">
      <c r="A491" s="25"/>
      <c r="B491" s="16"/>
      <c r="C491" s="11"/>
      <c r="D491" s="12" t="s">
        <v>31</v>
      </c>
      <c r="E491" s="50" t="s">
        <v>110</v>
      </c>
      <c r="F491" s="51">
        <v>200</v>
      </c>
      <c r="G491" s="51">
        <v>6</v>
      </c>
      <c r="H491" s="51">
        <v>6.4</v>
      </c>
      <c r="I491" s="51">
        <v>9.4</v>
      </c>
      <c r="J491" s="51">
        <v>119.2</v>
      </c>
      <c r="K491" s="52" t="s">
        <v>111</v>
      </c>
      <c r="L491" s="51">
        <v>13.8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v>300</v>
      </c>
      <c r="G494" s="21">
        <v>8.5</v>
      </c>
      <c r="H494" s="21">
        <v>9.1999999999999993</v>
      </c>
      <c r="I494" s="21">
        <f t="shared" ref="I494" si="364">SUM(I490:I493)</f>
        <v>62.3</v>
      </c>
      <c r="J494" s="21">
        <f t="shared" ref="J494" si="365">SUM(J490:J493)</f>
        <v>237.2</v>
      </c>
      <c r="K494" s="27"/>
      <c r="L494" s="21">
        <f t="shared" ref="L494" ca="1" si="366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7">SUM(G495:G500)</f>
        <v>0</v>
      </c>
      <c r="H501" s="21">
        <f t="shared" ref="H501" si="368">SUM(H495:H500)</f>
        <v>0</v>
      </c>
      <c r="I501" s="21">
        <f t="shared" ref="I501" si="369">SUM(I495:I500)</f>
        <v>0</v>
      </c>
      <c r="J501" s="21">
        <f t="shared" ref="J501" si="370">SUM(J495:J500)</f>
        <v>0</v>
      </c>
      <c r="K501" s="27"/>
      <c r="L501" s="21">
        <f t="shared" ref="L501" ca="1" si="37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2">SUM(G502:G507)</f>
        <v>0</v>
      </c>
      <c r="H508" s="21">
        <f t="shared" ref="H508" si="373">SUM(H502:H507)</f>
        <v>0</v>
      </c>
      <c r="I508" s="21">
        <f t="shared" ref="I508" si="374">SUM(I502:I507)</f>
        <v>0</v>
      </c>
      <c r="J508" s="21">
        <f t="shared" ref="J508" si="375">SUM(J502:J507)</f>
        <v>0</v>
      </c>
      <c r="K508" s="27"/>
      <c r="L508" s="21">
        <f t="shared" ref="L508" ca="1" si="376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7" t="s">
        <v>4</v>
      </c>
      <c r="D509" s="78"/>
      <c r="E509" s="33"/>
      <c r="F509" s="34">
        <f>F475+F479+F489+F494+F501+F508</f>
        <v>1932</v>
      </c>
      <c r="G509" s="34">
        <f t="shared" ref="G509" si="377">G475+G479+G489+G494+G501+G508</f>
        <v>55.150000000000006</v>
      </c>
      <c r="H509" s="34">
        <f t="shared" ref="H509" si="378">H475+H479+H489+H494+H501+H508</f>
        <v>56.56</v>
      </c>
      <c r="I509" s="34">
        <f t="shared" ref="I509" si="379">I475+I479+I489+I494+I501+I508</f>
        <v>238.76</v>
      </c>
      <c r="J509" s="34">
        <f t="shared" ref="J509" si="380">J475+J479+J489+J494+J501+J508</f>
        <v>1585.8799999999999</v>
      </c>
      <c r="K509" s="35"/>
      <c r="L509" s="34">
        <f t="shared" ref="L509" ca="1" si="38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2">SUM(G510:G516)</f>
        <v>0</v>
      </c>
      <c r="H517" s="21">
        <f t="shared" ref="H517" si="383">SUM(H510:H516)</f>
        <v>0</v>
      </c>
      <c r="I517" s="21">
        <f t="shared" ref="I517" si="384">SUM(I510:I516)</f>
        <v>0</v>
      </c>
      <c r="J517" s="21">
        <f t="shared" ref="J517" si="385">SUM(J510:J516)</f>
        <v>0</v>
      </c>
      <c r="K517" s="27"/>
      <c r="L517" s="21">
        <f t="shared" si="35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6">SUM(G518:G520)</f>
        <v>0</v>
      </c>
      <c r="H521" s="21">
        <f t="shared" ref="H521" si="387">SUM(H518:H520)</f>
        <v>0</v>
      </c>
      <c r="I521" s="21">
        <f t="shared" ref="I521" si="388">SUM(I518:I520)</f>
        <v>0</v>
      </c>
      <c r="J521" s="21">
        <f t="shared" ref="J521" si="389">SUM(J518:J520)</f>
        <v>0</v>
      </c>
      <c r="K521" s="27"/>
      <c r="L521" s="21">
        <f t="shared" ref="L521" ca="1" si="390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1">SUM(G522:G530)</f>
        <v>0</v>
      </c>
      <c r="H531" s="21">
        <f t="shared" ref="H531" si="392">SUM(H522:H530)</f>
        <v>0</v>
      </c>
      <c r="I531" s="21">
        <f t="shared" ref="I531" si="393">SUM(I522:I530)</f>
        <v>0</v>
      </c>
      <c r="J531" s="21">
        <f t="shared" ref="J531" si="394">SUM(J522:J530)</f>
        <v>0</v>
      </c>
      <c r="K531" s="27"/>
      <c r="L531" s="21">
        <f t="shared" ref="L531" ca="1" si="395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6">SUM(G532:G535)</f>
        <v>0</v>
      </c>
      <c r="H536" s="21">
        <f t="shared" ref="H536" si="397">SUM(H532:H535)</f>
        <v>0</v>
      </c>
      <c r="I536" s="21">
        <f t="shared" ref="I536" si="398">SUM(I532:I535)</f>
        <v>0</v>
      </c>
      <c r="J536" s="21">
        <f t="shared" ref="J536" si="399">SUM(J532:J535)</f>
        <v>0</v>
      </c>
      <c r="K536" s="27"/>
      <c r="L536" s="21">
        <f t="shared" ref="L536" ca="1" si="400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1">SUM(G537:G542)</f>
        <v>0</v>
      </c>
      <c r="H543" s="21">
        <f t="shared" ref="H543" si="402">SUM(H537:H542)</f>
        <v>0</v>
      </c>
      <c r="I543" s="21">
        <f t="shared" ref="I543" si="403">SUM(I537:I542)</f>
        <v>0</v>
      </c>
      <c r="J543" s="21">
        <f t="shared" ref="J543" si="404">SUM(J537:J542)</f>
        <v>0</v>
      </c>
      <c r="K543" s="27"/>
      <c r="L543" s="21">
        <f t="shared" ref="L543" ca="1" si="405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6">SUM(G544:G549)</f>
        <v>0</v>
      </c>
      <c r="H550" s="21">
        <f t="shared" ref="H550" si="407">SUM(H544:H549)</f>
        <v>0</v>
      </c>
      <c r="I550" s="21">
        <f t="shared" ref="I550" si="408">SUM(I544:I549)</f>
        <v>0</v>
      </c>
      <c r="J550" s="21">
        <f t="shared" ref="J550" si="409">SUM(J544:J549)</f>
        <v>0</v>
      </c>
      <c r="K550" s="27"/>
      <c r="L550" s="21">
        <f t="shared" ref="L550" ca="1" si="410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7" t="s">
        <v>4</v>
      </c>
      <c r="D551" s="78"/>
      <c r="E551" s="33"/>
      <c r="F551" s="34">
        <f>F517+F521+F531+F536+F543+F550</f>
        <v>0</v>
      </c>
      <c r="G551" s="34">
        <f t="shared" ref="G551" si="411">G517+G521+G531+G536+G543+G550</f>
        <v>0</v>
      </c>
      <c r="H551" s="34">
        <f t="shared" ref="H551" si="412">H517+H521+H531+H536+H543+H550</f>
        <v>0</v>
      </c>
      <c r="I551" s="34">
        <f t="shared" ref="I551" si="413">I517+I521+I531+I536+I543+I550</f>
        <v>0</v>
      </c>
      <c r="J551" s="34">
        <f t="shared" ref="J551" si="414">J517+J521+J531+J536+J543+J550</f>
        <v>0</v>
      </c>
      <c r="K551" s="35"/>
      <c r="L551" s="34">
        <f t="shared" ref="L551" ca="1" si="415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6">SUM(G552:G558)</f>
        <v>0</v>
      </c>
      <c r="H559" s="21">
        <f t="shared" ref="H559" si="417">SUM(H552:H558)</f>
        <v>0</v>
      </c>
      <c r="I559" s="21">
        <f t="shared" ref="I559" si="418">SUM(I552:I558)</f>
        <v>0</v>
      </c>
      <c r="J559" s="21">
        <f t="shared" ref="J559" si="419">SUM(J552:J558)</f>
        <v>0</v>
      </c>
      <c r="K559" s="27"/>
      <c r="L559" s="21">
        <f t="shared" ref="L559" si="420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1">SUM(G560:G562)</f>
        <v>0</v>
      </c>
      <c r="H563" s="21">
        <f t="shared" ref="H563" si="422">SUM(H560:H562)</f>
        <v>0</v>
      </c>
      <c r="I563" s="21">
        <f t="shared" ref="I563" si="423">SUM(I560:I562)</f>
        <v>0</v>
      </c>
      <c r="J563" s="21">
        <f t="shared" ref="J563" si="424">SUM(J560:J562)</f>
        <v>0</v>
      </c>
      <c r="K563" s="27"/>
      <c r="L563" s="21">
        <f t="shared" ref="L563" ca="1" si="425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6">SUM(G564:G572)</f>
        <v>0</v>
      </c>
      <c r="H573" s="21">
        <f t="shared" ref="H573" si="427">SUM(H564:H572)</f>
        <v>0</v>
      </c>
      <c r="I573" s="21">
        <f t="shared" ref="I573" si="428">SUM(I564:I572)</f>
        <v>0</v>
      </c>
      <c r="J573" s="21">
        <f t="shared" ref="J573" si="429">SUM(J564:J572)</f>
        <v>0</v>
      </c>
      <c r="K573" s="27"/>
      <c r="L573" s="21">
        <f t="shared" ref="L573" ca="1" si="430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1">SUM(G574:G577)</f>
        <v>0</v>
      </c>
      <c r="H578" s="21">
        <f t="shared" ref="H578" si="432">SUM(H574:H577)</f>
        <v>0</v>
      </c>
      <c r="I578" s="21">
        <f t="shared" ref="I578" si="433">SUM(I574:I577)</f>
        <v>0</v>
      </c>
      <c r="J578" s="21">
        <f t="shared" ref="J578" si="434">SUM(J574:J577)</f>
        <v>0</v>
      </c>
      <c r="K578" s="27"/>
      <c r="L578" s="21">
        <f t="shared" ref="L578" ca="1" si="435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6">SUM(G579:G584)</f>
        <v>0</v>
      </c>
      <c r="H585" s="21">
        <f t="shared" ref="H585" si="437">SUM(H579:H584)</f>
        <v>0</v>
      </c>
      <c r="I585" s="21">
        <f t="shared" ref="I585" si="438">SUM(I579:I584)</f>
        <v>0</v>
      </c>
      <c r="J585" s="21">
        <f t="shared" ref="J585" si="439">SUM(J579:J584)</f>
        <v>0</v>
      </c>
      <c r="K585" s="27"/>
      <c r="L585" s="21">
        <f t="shared" ref="L585" ca="1" si="440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1">SUM(G586:G591)</f>
        <v>0</v>
      </c>
      <c r="H592" s="21">
        <f t="shared" ref="H592" si="442">SUM(H586:H591)</f>
        <v>0</v>
      </c>
      <c r="I592" s="21">
        <f t="shared" ref="I592" si="443">SUM(I586:I591)</f>
        <v>0</v>
      </c>
      <c r="J592" s="21">
        <f t="shared" ref="J592" si="444">SUM(J586:J591)</f>
        <v>0</v>
      </c>
      <c r="K592" s="27"/>
      <c r="L592" s="21">
        <f t="shared" ref="L592" ca="1" si="445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4" t="s">
        <v>4</v>
      </c>
      <c r="D593" s="75"/>
      <c r="E593" s="39"/>
      <c r="F593" s="40">
        <f>F559+F563+F573+F578+F585+F592</f>
        <v>0</v>
      </c>
      <c r="G593" s="40">
        <f t="shared" ref="G593" si="446">G559+G563+G573+G578+G585+G592</f>
        <v>0</v>
      </c>
      <c r="H593" s="40">
        <f t="shared" ref="H593" si="447">H559+H563+H573+H578+H585+H592</f>
        <v>0</v>
      </c>
      <c r="I593" s="40">
        <f t="shared" ref="I593" si="448">I559+I563+I573+I578+I585+I592</f>
        <v>0</v>
      </c>
      <c r="J593" s="40">
        <f t="shared" ref="J593" si="449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6" t="s">
        <v>5</v>
      </c>
      <c r="D594" s="76"/>
      <c r="E594" s="7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2435.1</v>
      </c>
      <c r="G594" s="42">
        <f t="shared" ref="G594:L594" si="45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73.126999999999995</v>
      </c>
      <c r="H594" s="42">
        <f t="shared" si="450"/>
        <v>74.804999999999993</v>
      </c>
      <c r="I594" s="42">
        <f t="shared" si="450"/>
        <v>322.66000000000003</v>
      </c>
      <c r="J594" s="42">
        <f t="shared" si="450"/>
        <v>2043.3749999999995</v>
      </c>
      <c r="K594" s="42"/>
      <c r="L594" s="42" t="e">
        <f t="shared" ca="1" si="450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</cp:lastModifiedBy>
  <cp:lastPrinted>2024-08-29T08:20:21Z</cp:lastPrinted>
  <dcterms:created xsi:type="dcterms:W3CDTF">2022-05-16T14:23:56Z</dcterms:created>
  <dcterms:modified xsi:type="dcterms:W3CDTF">2025-01-13T06:16:30Z</dcterms:modified>
</cp:coreProperties>
</file>